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9320" windowHeight="9330" tabRatio="951" activeTab="8"/>
  </bookViews>
  <sheets>
    <sheet name="CROSS" sheetId="1" r:id="rId1"/>
    <sheet name="RASPORED" sheetId="2" r:id="rId2"/>
    <sheet name="1. KOLO" sheetId="3" r:id="rId3"/>
    <sheet name="2. KOLO" sheetId="4" r:id="rId4"/>
    <sheet name="3. KOLO" sheetId="5" r:id="rId5"/>
    <sheet name="4. KOLO" sheetId="6" r:id="rId6"/>
    <sheet name="5. KOLO" sheetId="7" r:id="rId7"/>
    <sheet name="6. KOLO" sheetId="8" r:id="rId8"/>
    <sheet name="7. KOLO" sheetId="9" r:id="rId9"/>
    <sheet name="8. KOLO" sheetId="10" r:id="rId10"/>
    <sheet name="REZULTATI" sheetId="11" r:id="rId11"/>
    <sheet name="9. KOLO" sheetId="12" state="hidden" r:id="rId12"/>
    <sheet name="10. KOLO" sheetId="13" state="hidden" r:id="rId13"/>
    <sheet name="11. KOLO" sheetId="14" state="hidden" r:id="rId14"/>
    <sheet name="12. KOLO" sheetId="15" state="hidden" r:id="rId15"/>
    <sheet name="RANG LISTA" sheetId="16" r:id="rId16"/>
  </sheets>
  <definedNames>
    <definedName name="_xlnm.Print_Area" localSheetId="2">'1. KOLO'!$A$1:$F$170</definedName>
    <definedName name="_xlnm.Print_Area" localSheetId="12">'10. KOLO'!$A$1:$F$126</definedName>
    <definedName name="_xlnm.Print_Area" localSheetId="14">'12. KOLO'!$A$1:$G$126</definedName>
    <definedName name="_xlnm.Print_Area" localSheetId="3">'2. KOLO'!$A$1:$F$173</definedName>
    <definedName name="_xlnm.Print_Area" localSheetId="4">'3. KOLO'!$A$1:$G$162</definedName>
    <definedName name="_xlnm.Print_Area" localSheetId="5">'4. KOLO'!$A$1:$F$156</definedName>
    <definedName name="_xlnm.Print_Area" localSheetId="6">'5. KOLO'!$A$1:$F$148</definedName>
    <definedName name="_xlnm.Print_Area" localSheetId="7">'6. KOLO'!$A$1:$F$150</definedName>
    <definedName name="_xlnm.Print_Area" localSheetId="8">'7. KOLO'!$A$1:$F$149</definedName>
    <definedName name="_xlnm.Print_Area" localSheetId="9">'8. KOLO'!$A$1:$F$147</definedName>
    <definedName name="_xlnm.Print_Area" localSheetId="0">'CROSS'!$A$1:$I$47</definedName>
    <definedName name="_xlnm.Print_Area" localSheetId="15">'RANG LISTA'!$A$1:$H$291</definedName>
    <definedName name="_xlnm.Print_Area" localSheetId="1">'RASPORED'!$A$1:$H$49</definedName>
    <definedName name="_xlnm.Print_Area" localSheetId="10">'REZULTATI'!$A$1:$O$298</definedName>
  </definedNames>
  <calcPr fullCalcOnLoad="1"/>
</workbook>
</file>

<file path=xl/sharedStrings.xml><?xml version="1.0" encoding="utf-8"?>
<sst xmlns="http://schemas.openxmlformats.org/spreadsheetml/2006/main" count="4022" uniqueCount="532">
  <si>
    <t>do 5 godina</t>
  </si>
  <si>
    <t>1.</t>
  </si>
  <si>
    <t>KATEGORIJA</t>
  </si>
  <si>
    <t>IME I PREZIME</t>
  </si>
  <si>
    <t>REZULTATI 1. KOLA CROSS LIGE PO KATEGORIJAMA</t>
  </si>
  <si>
    <t>100m</t>
  </si>
  <si>
    <t>GODIŠTE</t>
  </si>
  <si>
    <t>STARTNI BROJ</t>
  </si>
  <si>
    <t>VRIJEME</t>
  </si>
  <si>
    <t xml:space="preserve">POZICIJA </t>
  </si>
  <si>
    <t>BODOVI</t>
  </si>
  <si>
    <t>2.</t>
  </si>
  <si>
    <t>400m</t>
  </si>
  <si>
    <t>od 8 do 10 godina</t>
  </si>
  <si>
    <t>2001.</t>
  </si>
  <si>
    <t>3.</t>
  </si>
  <si>
    <t>4.</t>
  </si>
  <si>
    <t>5.</t>
  </si>
  <si>
    <t>2000m</t>
  </si>
  <si>
    <t>20 + godina</t>
  </si>
  <si>
    <t>4000m</t>
  </si>
  <si>
    <t>1974.</t>
  </si>
  <si>
    <t>1971.</t>
  </si>
  <si>
    <t>1962.</t>
  </si>
  <si>
    <t>1961.</t>
  </si>
  <si>
    <t>REKREATIVCI</t>
  </si>
  <si>
    <t>1970.</t>
  </si>
  <si>
    <t>DJEČACI</t>
  </si>
  <si>
    <t>DJEVOJČICE</t>
  </si>
  <si>
    <t>od 5 do 7 godina</t>
  </si>
  <si>
    <t>200m</t>
  </si>
  <si>
    <t>2004.</t>
  </si>
  <si>
    <t>od 11 do 15 godina</t>
  </si>
  <si>
    <t>800m</t>
  </si>
  <si>
    <t>1998.</t>
  </si>
  <si>
    <t>1999.</t>
  </si>
  <si>
    <t>MUŠKARCI</t>
  </si>
  <si>
    <t>ŽENE</t>
  </si>
  <si>
    <t>UKUPAN BROJ SUDIONIKA</t>
  </si>
  <si>
    <t>MUŠKO</t>
  </si>
  <si>
    <t>ŽENSKO</t>
  </si>
  <si>
    <t>12.</t>
  </si>
  <si>
    <t>11.</t>
  </si>
  <si>
    <t>8.</t>
  </si>
  <si>
    <t>9.</t>
  </si>
  <si>
    <t>10.</t>
  </si>
  <si>
    <t>6.</t>
  </si>
  <si>
    <t>7.</t>
  </si>
  <si>
    <t>REZULTATI 2. KOLA CROSS LIGE PO KATEGORIJAMA</t>
  </si>
  <si>
    <t>REZULTATI 3. KOLA CROSS LIGE PO KATEGORIJAMA</t>
  </si>
  <si>
    <t>REZULTATI 4. KOLA CROSS LIGE PO KATEGORIJAMA</t>
  </si>
  <si>
    <t>REZULTATI 5. KOLA CROSS LIGE PO KATEGORIJAMA</t>
  </si>
  <si>
    <t>REZULTATI 6. KOLA CROSS LIGE PO KATEGORIJAMA</t>
  </si>
  <si>
    <t>REZULTATI 7. KOLA CROSS LIGE PO KATEGORIJAMA</t>
  </si>
  <si>
    <t>REZULTATI 8. KOLA CROSS LIGE PO KATEGORIJAMA</t>
  </si>
  <si>
    <t>REZULTATI 9. KOLA CROSS LIGE PO KATEGORIJAMA</t>
  </si>
  <si>
    <t>REZULTATI 10. KOLA CROSS LIGE PO KATEGORIJAMA</t>
  </si>
  <si>
    <t>REZULTATI 11. KOLA CROSS LIGE PO KATEGORIJAMA</t>
  </si>
  <si>
    <t>REZULTATI 12. KOLA CROSS LIGE PO KATEGORIJAMA</t>
  </si>
  <si>
    <t>1. KOLO</t>
  </si>
  <si>
    <t>2. KOLO</t>
  </si>
  <si>
    <t>3. KOLO</t>
  </si>
  <si>
    <t>4. KOLO</t>
  </si>
  <si>
    <t>5. KOLO</t>
  </si>
  <si>
    <t>6. KOLO</t>
  </si>
  <si>
    <t>7. KOLO</t>
  </si>
  <si>
    <t>8. KOLO</t>
  </si>
  <si>
    <t>9. KOLO</t>
  </si>
  <si>
    <t>10. KOLO</t>
  </si>
  <si>
    <t>11. KOLO</t>
  </si>
  <si>
    <t>12. KOLO</t>
  </si>
  <si>
    <t>UKUPAN ZBROJ BODOVA</t>
  </si>
  <si>
    <t>od 16 do 19 godina</t>
  </si>
  <si>
    <t>UKUPAN BROJ SUDIONIKA  CROSS LIGE</t>
  </si>
  <si>
    <t xml:space="preserve">UKUPAN BROJ </t>
  </si>
  <si>
    <t>UKUPAN BROJ SUDIONIKA TIJEKOM SVIH 12 KOLA CROSS LIGE</t>
  </si>
  <si>
    <t>SVEUKUPAN BROJ</t>
  </si>
  <si>
    <t>STATUS NA BODOVNOJ LJESTVICI</t>
  </si>
  <si>
    <t>DEČKI</t>
  </si>
  <si>
    <t>DJEVOJKE</t>
  </si>
  <si>
    <t>KATEGORIJE:</t>
  </si>
  <si>
    <t>5 - 7 godina</t>
  </si>
  <si>
    <t>8 - 10 godina</t>
  </si>
  <si>
    <t>11 - 15 godina</t>
  </si>
  <si>
    <t>16 - 19 godina</t>
  </si>
  <si>
    <t>2007.</t>
  </si>
  <si>
    <t>2006.</t>
  </si>
  <si>
    <t>2000.</t>
  </si>
  <si>
    <t>1969.</t>
  </si>
  <si>
    <t>UKUPNO</t>
  </si>
  <si>
    <t>2005.</t>
  </si>
  <si>
    <t>2002.</t>
  </si>
  <si>
    <t>2003.</t>
  </si>
  <si>
    <t>OBITELJSKA KATEGORIJA</t>
  </si>
  <si>
    <t>1997.</t>
  </si>
  <si>
    <t>OBITELJSKA</t>
  </si>
  <si>
    <t>OBITELJ</t>
  </si>
  <si>
    <t>Patrik Vučković</t>
  </si>
  <si>
    <t>Dino Kovač</t>
  </si>
  <si>
    <t>Ivan Erdec</t>
  </si>
  <si>
    <t>Leon Štefičar</t>
  </si>
  <si>
    <t>Ivan Božak</t>
  </si>
  <si>
    <t>Marko Pofuk</t>
  </si>
  <si>
    <t>Nika Geček</t>
  </si>
  <si>
    <t>Iva Pofuk</t>
  </si>
  <si>
    <t>Larisa Bajsić</t>
  </si>
  <si>
    <t>Silvija Pofuk</t>
  </si>
  <si>
    <t>Zvonimir Jakop</t>
  </si>
  <si>
    <t>Valentin Mravlinčić</t>
  </si>
  <si>
    <t>Bruno Bračko</t>
  </si>
  <si>
    <t>Tanja Mravlinčić</t>
  </si>
  <si>
    <t>David Paska</t>
  </si>
  <si>
    <t>Ivan Jakop</t>
  </si>
  <si>
    <t>Barbara Posavec</t>
  </si>
  <si>
    <t>1986.</t>
  </si>
  <si>
    <t>Marina Jakop</t>
  </si>
  <si>
    <t>Zvjezdana Pofuk</t>
  </si>
  <si>
    <t>1978.</t>
  </si>
  <si>
    <t>Josip Jakop</t>
  </si>
  <si>
    <t>Slavko Murić</t>
  </si>
  <si>
    <t>Branko Dušak</t>
  </si>
  <si>
    <t>Josip Dubovečak</t>
  </si>
  <si>
    <t>OBITELJ FUNDA</t>
  </si>
  <si>
    <t>OBITELJ ZAGORAC</t>
  </si>
  <si>
    <t>OBITELJ ŠTEFIČAR</t>
  </si>
  <si>
    <t>OBITELJ PETAK</t>
  </si>
  <si>
    <t>OBITELJ DUBOVEČAK</t>
  </si>
  <si>
    <t>OBITELJ MRAVLINČIĆ</t>
  </si>
  <si>
    <t>OBITELJ JAKOP</t>
  </si>
  <si>
    <t>13.</t>
  </si>
  <si>
    <t xml:space="preserve">OBITELJ POFUK </t>
  </si>
  <si>
    <t>OBITELJ POFUK ZVJEZDANE</t>
  </si>
  <si>
    <t>-</t>
  </si>
  <si>
    <t>Luka Kresonja</t>
  </si>
  <si>
    <t>00:19:09</t>
  </si>
  <si>
    <t>00:28:29</t>
  </si>
  <si>
    <t>Eni Kušter</t>
  </si>
  <si>
    <t>00:43:42</t>
  </si>
  <si>
    <t>Tamara Huten</t>
  </si>
  <si>
    <t>00:45:51</t>
  </si>
  <si>
    <t>Dominik Galić</t>
  </si>
  <si>
    <t>01:27:75</t>
  </si>
  <si>
    <t>01:28:91</t>
  </si>
  <si>
    <t>Valentino Bobek</t>
  </si>
  <si>
    <t>01:30:74</t>
  </si>
  <si>
    <t>01:31:88</t>
  </si>
  <si>
    <t>Marko Bratković</t>
  </si>
  <si>
    <t>01:33:83</t>
  </si>
  <si>
    <t>01:36:64</t>
  </si>
  <si>
    <t>01:39:41</t>
  </si>
  <si>
    <t>01:41:44</t>
  </si>
  <si>
    <t>01:45:32</t>
  </si>
  <si>
    <t>01:55:03</t>
  </si>
  <si>
    <t>Karlo Bobek</t>
  </si>
  <si>
    <t>01:47:33</t>
  </si>
  <si>
    <t>Nikola Koren</t>
  </si>
  <si>
    <t>01:48:86</t>
  </si>
  <si>
    <t>Mateo Naglaš</t>
  </si>
  <si>
    <t>01:51:25</t>
  </si>
  <si>
    <t>03:14:23</t>
  </si>
  <si>
    <t>Marko Veseljak</t>
  </si>
  <si>
    <t>03:39:83</t>
  </si>
  <si>
    <t>03:37:92</t>
  </si>
  <si>
    <t>David Štefičar</t>
  </si>
  <si>
    <t>04:35:03</t>
  </si>
  <si>
    <t>Nikol Botković</t>
  </si>
  <si>
    <t>03:41:34</t>
  </si>
  <si>
    <t>Tara Žulić</t>
  </si>
  <si>
    <t>03:59:93</t>
  </si>
  <si>
    <t>16.</t>
  </si>
  <si>
    <t>17.</t>
  </si>
  <si>
    <t>18.</t>
  </si>
  <si>
    <t>19.</t>
  </si>
  <si>
    <t>20.</t>
  </si>
  <si>
    <t>07:13:74</t>
  </si>
  <si>
    <t>Danijel Medved</t>
  </si>
  <si>
    <t>1996.</t>
  </si>
  <si>
    <t>Jurica Vresk</t>
  </si>
  <si>
    <t>Jurica Smontara</t>
  </si>
  <si>
    <t>1995.</t>
  </si>
  <si>
    <t>David Husnjak</t>
  </si>
  <si>
    <t>Dino Galić</t>
  </si>
  <si>
    <t>Vedran Škvarić</t>
  </si>
  <si>
    <t>Marin Šprem</t>
  </si>
  <si>
    <t>Mario Bačak</t>
  </si>
  <si>
    <t>Slaven Vuglač</t>
  </si>
  <si>
    <t>Draženka Svetec</t>
  </si>
  <si>
    <t>1994.</t>
  </si>
  <si>
    <t>15:55:33</t>
  </si>
  <si>
    <t>16:05:86</t>
  </si>
  <si>
    <t>15:56:71</t>
  </si>
  <si>
    <t>16:46:23</t>
  </si>
  <si>
    <t>Stjepan Dubovečak</t>
  </si>
  <si>
    <t>17:20:89</t>
  </si>
  <si>
    <t>Dragutin Jagetić</t>
  </si>
  <si>
    <t>1953.</t>
  </si>
  <si>
    <t>18:59:20</t>
  </si>
  <si>
    <t>Mario Surjak</t>
  </si>
  <si>
    <t>1977.</t>
  </si>
  <si>
    <t>19:31:02</t>
  </si>
  <si>
    <t>Jelena Jagetić</t>
  </si>
  <si>
    <t>20:57:80</t>
  </si>
  <si>
    <t>Marko Vrtar</t>
  </si>
  <si>
    <t>1985.</t>
  </si>
  <si>
    <t>07:59:11</t>
  </si>
  <si>
    <t>08:19:62</t>
  </si>
  <si>
    <t>Dino Murić</t>
  </si>
  <si>
    <t>198?</t>
  </si>
  <si>
    <t>08:22:35</t>
  </si>
  <si>
    <t>Jurica Martinčević</t>
  </si>
  <si>
    <t>09:25:19</t>
  </si>
  <si>
    <t>Dario Musulin</t>
  </si>
  <si>
    <t>11:10:25</t>
  </si>
  <si>
    <t>Štefičar Ivan</t>
  </si>
  <si>
    <t>11:16:59</t>
  </si>
  <si>
    <t>11:40:09</t>
  </si>
  <si>
    <t>8. CROSS LIGA</t>
  </si>
  <si>
    <t>LEPOGLAVA 2013.</t>
  </si>
  <si>
    <t>RANG LISTA SVIH NATJECATELJA 8. CROSS LIGE PO KATEGORIJAMA</t>
  </si>
  <si>
    <t>REZULTATI SVIH KOLA 8. CROSS LIGE PO KATEGORIJAMA</t>
  </si>
  <si>
    <t>00:27:79</t>
  </si>
  <si>
    <t>00:39:61</t>
  </si>
  <si>
    <t>00:48:22</t>
  </si>
  <si>
    <t>00:51:05</t>
  </si>
  <si>
    <t>Matej Cerovčec</t>
  </si>
  <si>
    <t>00:42:82</t>
  </si>
  <si>
    <t>Luka Petak</t>
  </si>
  <si>
    <t>00:44:46</t>
  </si>
  <si>
    <t>00:51:28</t>
  </si>
  <si>
    <t>00:59:61</t>
  </si>
  <si>
    <t>01:27:93</t>
  </si>
  <si>
    <t>01:32:09</t>
  </si>
  <si>
    <t>01:32:63</t>
  </si>
  <si>
    <t>01:33:39</t>
  </si>
  <si>
    <t>01:37:44</t>
  </si>
  <si>
    <t>Antonio Loparić</t>
  </si>
  <si>
    <t>01:55:99</t>
  </si>
  <si>
    <t>01:40:12</t>
  </si>
  <si>
    <t>Mihaela Belčić</t>
  </si>
  <si>
    <t>01:45:41</t>
  </si>
  <si>
    <t>Lara Šincek Cilinder</t>
  </si>
  <si>
    <t>01:46:42</t>
  </si>
  <si>
    <t>01:53:57</t>
  </si>
  <si>
    <t>01:56:43</t>
  </si>
  <si>
    <t>Blaženka Ratkaj</t>
  </si>
  <si>
    <t>02:45:49</t>
  </si>
  <si>
    <t>03:18:40</t>
  </si>
  <si>
    <t>03:25:14</t>
  </si>
  <si>
    <t>04:03:44</t>
  </si>
  <si>
    <t>03:52:14</t>
  </si>
  <si>
    <t>04:09:16</t>
  </si>
  <si>
    <t>08:38:12</t>
  </si>
  <si>
    <t>09:06:53</t>
  </si>
  <si>
    <t>Darko Petak</t>
  </si>
  <si>
    <t>15:35</t>
  </si>
  <si>
    <t>16:02</t>
  </si>
  <si>
    <t>16:09</t>
  </si>
  <si>
    <t>16:12</t>
  </si>
  <si>
    <t>17:13</t>
  </si>
  <si>
    <t>Valent Dubovečak</t>
  </si>
  <si>
    <t>17:22</t>
  </si>
  <si>
    <t>Stjepan Keder</t>
  </si>
  <si>
    <t>1964.</t>
  </si>
  <si>
    <t>17:30</t>
  </si>
  <si>
    <t>18:30</t>
  </si>
  <si>
    <t>19:24</t>
  </si>
  <si>
    <t>07:49</t>
  </si>
  <si>
    <t>08:06</t>
  </si>
  <si>
    <t>08:13</t>
  </si>
  <si>
    <t>Damir Druško</t>
  </si>
  <si>
    <t>09:06</t>
  </si>
  <si>
    <t>11:15</t>
  </si>
  <si>
    <t>11:34</t>
  </si>
  <si>
    <t>2009.</t>
  </si>
  <si>
    <t>OBITELJ BOBEK</t>
  </si>
  <si>
    <t>OBITELJ JAGETIĆ</t>
  </si>
  <si>
    <t>OBITELJ MURIĆ</t>
  </si>
  <si>
    <t>Benjamin Šantalab</t>
  </si>
  <si>
    <t>Tin Naglaš</t>
  </si>
  <si>
    <t>00:25:94</t>
  </si>
  <si>
    <t>00:27:20</t>
  </si>
  <si>
    <t>00:41:51</t>
  </si>
  <si>
    <t>00:43:51</t>
  </si>
  <si>
    <t>00:50:08</t>
  </si>
  <si>
    <t>00:51:61</t>
  </si>
  <si>
    <t>00:52:43</t>
  </si>
  <si>
    <t>00:47:57</t>
  </si>
  <si>
    <t>01:06:50</t>
  </si>
  <si>
    <t>Rea Dubovečak</t>
  </si>
  <si>
    <t>00:59:38</t>
  </si>
  <si>
    <t>01:37:00</t>
  </si>
  <si>
    <t>01:33:00</t>
  </si>
  <si>
    <t>01:32:00</t>
  </si>
  <si>
    <t>01:31:00</t>
  </si>
  <si>
    <t>01:28:00</t>
  </si>
  <si>
    <t>01:24:00</t>
  </si>
  <si>
    <t>01:51:00</t>
  </si>
  <si>
    <t>01:39</t>
  </si>
  <si>
    <t>01:40</t>
  </si>
  <si>
    <t>01:41</t>
  </si>
  <si>
    <t>01:42</t>
  </si>
  <si>
    <t>01:44</t>
  </si>
  <si>
    <t>01:56</t>
  </si>
  <si>
    <t>02:41:23</t>
  </si>
  <si>
    <t>Karlo Zidar</t>
  </si>
  <si>
    <t>03:07:33</t>
  </si>
  <si>
    <t>Kristijan Pofuk</t>
  </si>
  <si>
    <t>03:11:67</t>
  </si>
  <si>
    <t>03:16:77</t>
  </si>
  <si>
    <t>03:35:36</t>
  </si>
  <si>
    <t>03:32:05</t>
  </si>
  <si>
    <t>03:56:22</t>
  </si>
  <si>
    <t>07:11</t>
  </si>
  <si>
    <t>08:27</t>
  </si>
  <si>
    <t>08:37</t>
  </si>
  <si>
    <t>15:43</t>
  </si>
  <si>
    <t>15:49</t>
  </si>
  <si>
    <t>16:33</t>
  </si>
  <si>
    <t>16:39</t>
  </si>
  <si>
    <t>20:16</t>
  </si>
  <si>
    <t>18:14</t>
  </si>
  <si>
    <t>20:43</t>
  </si>
  <si>
    <t>18:01</t>
  </si>
  <si>
    <t>17:01</t>
  </si>
  <si>
    <t>Stjepan Petak</t>
  </si>
  <si>
    <t>17:15</t>
  </si>
  <si>
    <t>1976.</t>
  </si>
  <si>
    <t>Jasminka Kovač</t>
  </si>
  <si>
    <t>24:13</t>
  </si>
  <si>
    <t>07:52</t>
  </si>
  <si>
    <t>08:03</t>
  </si>
  <si>
    <t>Antonio Šoštarić</t>
  </si>
  <si>
    <t>1991.</t>
  </si>
  <si>
    <t>08:22</t>
  </si>
  <si>
    <t>11:08</t>
  </si>
  <si>
    <t>01:29</t>
  </si>
  <si>
    <t>01:30</t>
  </si>
  <si>
    <t>01:31</t>
  </si>
  <si>
    <t>01:33</t>
  </si>
  <si>
    <t>01:34</t>
  </si>
  <si>
    <t>01:49</t>
  </si>
  <si>
    <t>Marija Pašalić</t>
  </si>
  <si>
    <t>01:35</t>
  </si>
  <si>
    <t>01:36</t>
  </si>
  <si>
    <t>01:47</t>
  </si>
  <si>
    <t>01:50</t>
  </si>
  <si>
    <t>02:40</t>
  </si>
  <si>
    <t>03:10</t>
  </si>
  <si>
    <t>03:21</t>
  </si>
  <si>
    <t>03:35</t>
  </si>
  <si>
    <t>04:07</t>
  </si>
  <si>
    <t>03:42</t>
  </si>
  <si>
    <t>03:53</t>
  </si>
  <si>
    <t>Tena Kralj</t>
  </si>
  <si>
    <t>03:55</t>
  </si>
  <si>
    <t>2200m</t>
  </si>
  <si>
    <t>07:53</t>
  </si>
  <si>
    <t>09:10</t>
  </si>
  <si>
    <t>09:17</t>
  </si>
  <si>
    <t>4400m</t>
  </si>
  <si>
    <t>17:27</t>
  </si>
  <si>
    <t>19:12</t>
  </si>
  <si>
    <t>19:13</t>
  </si>
  <si>
    <t>19:32</t>
  </si>
  <si>
    <t>23:16</t>
  </si>
  <si>
    <t>23:18</t>
  </si>
  <si>
    <t>27:16</t>
  </si>
  <si>
    <t>08:30</t>
  </si>
  <si>
    <t>08:53</t>
  </si>
  <si>
    <t>09:43</t>
  </si>
  <si>
    <t>11:49</t>
  </si>
  <si>
    <t>12:03</t>
  </si>
  <si>
    <t>41:33</t>
  </si>
  <si>
    <t>42:35</t>
  </si>
  <si>
    <t>49:57</t>
  </si>
  <si>
    <t>50:11</t>
  </si>
  <si>
    <t>50:69</t>
  </si>
  <si>
    <t>54:83</t>
  </si>
  <si>
    <t>47:53</t>
  </si>
  <si>
    <t>56:44</t>
  </si>
  <si>
    <t>01:25</t>
  </si>
  <si>
    <t>01:26</t>
  </si>
  <si>
    <t>01:27</t>
  </si>
  <si>
    <t>01:28</t>
  </si>
  <si>
    <t>01:45</t>
  </si>
  <si>
    <t>01:43</t>
  </si>
  <si>
    <t>01:48</t>
  </si>
  <si>
    <t>02:43</t>
  </si>
  <si>
    <t>03:09</t>
  </si>
  <si>
    <t>03:18</t>
  </si>
  <si>
    <t>03:14</t>
  </si>
  <si>
    <t>04:16</t>
  </si>
  <si>
    <t>04:15</t>
  </si>
  <si>
    <t>07:10:66</t>
  </si>
  <si>
    <t>09:00</t>
  </si>
  <si>
    <t>15:46:08</t>
  </si>
  <si>
    <t>16:06:57</t>
  </si>
  <si>
    <t>16:32:51</t>
  </si>
  <si>
    <t>17:30:79</t>
  </si>
  <si>
    <t>Siniša Kovač</t>
  </si>
  <si>
    <t>14:42:76</t>
  </si>
  <si>
    <t>16:13:32</t>
  </si>
  <si>
    <t>8:36</t>
  </si>
  <si>
    <t>11:49:02</t>
  </si>
  <si>
    <t>11:52:53</t>
  </si>
  <si>
    <t>Martin Mađar</t>
  </si>
  <si>
    <t>OBITELJ KOVAČ</t>
  </si>
  <si>
    <t>1990.</t>
  </si>
  <si>
    <t>1972.</t>
  </si>
  <si>
    <t>1957.</t>
  </si>
  <si>
    <t>1967.</t>
  </si>
  <si>
    <t>01:78</t>
  </si>
  <si>
    <t>00:29:09</t>
  </si>
  <si>
    <t>00:54:26</t>
  </si>
  <si>
    <t>00:50:71</t>
  </si>
  <si>
    <t>00:44:59</t>
  </si>
  <si>
    <t>00:38:69</t>
  </si>
  <si>
    <t>00:40:29</t>
  </si>
  <si>
    <t>00:46:53</t>
  </si>
  <si>
    <t>00:48:85</t>
  </si>
  <si>
    <t>Martin Mađer</t>
  </si>
  <si>
    <t>00:51:81</t>
  </si>
  <si>
    <t>Zlatko Cujzek</t>
  </si>
  <si>
    <t>01:36:48</t>
  </si>
  <si>
    <t>01:40:20</t>
  </si>
  <si>
    <t>01:44:11</t>
  </si>
  <si>
    <t>01:23:76</t>
  </si>
  <si>
    <t>01:25:88</t>
  </si>
  <si>
    <t>01:30:72</t>
  </si>
  <si>
    <t>01:31:14</t>
  </si>
  <si>
    <t>01:43:23</t>
  </si>
  <si>
    <t>01:52:80</t>
  </si>
  <si>
    <t>02:39:32</t>
  </si>
  <si>
    <t>03:21:43</t>
  </si>
  <si>
    <t>03:08:50</t>
  </si>
  <si>
    <t>03:15:91</t>
  </si>
  <si>
    <t>04:15:16</t>
  </si>
  <si>
    <t>08:49</t>
  </si>
  <si>
    <t>08:55</t>
  </si>
  <si>
    <t>25:45</t>
  </si>
  <si>
    <t>16:38</t>
  </si>
  <si>
    <t>16:52</t>
  </si>
  <si>
    <t>16:54</t>
  </si>
  <si>
    <t>17:07</t>
  </si>
  <si>
    <t>18:15</t>
  </si>
  <si>
    <t>18:38</t>
  </si>
  <si>
    <t>18:52</t>
  </si>
  <si>
    <t>22:26</t>
  </si>
  <si>
    <t>08:41</t>
  </si>
  <si>
    <t>09:40</t>
  </si>
  <si>
    <t>12:06</t>
  </si>
  <si>
    <t>12:43</t>
  </si>
  <si>
    <t>00:27:49</t>
  </si>
  <si>
    <t>Lena Dubovečak</t>
  </si>
  <si>
    <t>00:41:04</t>
  </si>
  <si>
    <t>00:42:21</t>
  </si>
  <si>
    <t>00:48:47</t>
  </si>
  <si>
    <t>00:49:30</t>
  </si>
  <si>
    <t>00:50:40</t>
  </si>
  <si>
    <t>00:53:48</t>
  </si>
  <si>
    <t>00:54:04</t>
  </si>
  <si>
    <t>00:59:37</t>
  </si>
  <si>
    <t>01:38:55</t>
  </si>
  <si>
    <t>01:46:17</t>
  </si>
  <si>
    <t>01:50:48</t>
  </si>
  <si>
    <t>01:27:46</t>
  </si>
  <si>
    <t>01:32:93</t>
  </si>
  <si>
    <t>01:39:57</t>
  </si>
  <si>
    <t>02:10:73</t>
  </si>
  <si>
    <t>Mihael Rodek</t>
  </si>
  <si>
    <t>02:33:18</t>
  </si>
  <si>
    <t>02:59:54</t>
  </si>
  <si>
    <t>03:17:12</t>
  </si>
  <si>
    <t>03:21:94</t>
  </si>
  <si>
    <t>04:05:30</t>
  </si>
  <si>
    <t>03:49:44</t>
  </si>
  <si>
    <t>04:09:55</t>
  </si>
  <si>
    <t>10:35:96</t>
  </si>
  <si>
    <t>25:49:05</t>
  </si>
  <si>
    <t>18:48:06</t>
  </si>
  <si>
    <t>19:29:13</t>
  </si>
  <si>
    <t>23:06:65</t>
  </si>
  <si>
    <t>23:06:36</t>
  </si>
  <si>
    <t>19:05:17</t>
  </si>
  <si>
    <t>17:45:51</t>
  </si>
  <si>
    <t>16:57:59</t>
  </si>
  <si>
    <t>17:04:42</t>
  </si>
  <si>
    <t>16:50:28</t>
  </si>
  <si>
    <t>11:02:68</t>
  </si>
  <si>
    <t>12:28:05</t>
  </si>
  <si>
    <t>13:03:39</t>
  </si>
  <si>
    <t>00:29:90</t>
  </si>
  <si>
    <t>00:50:05</t>
  </si>
  <si>
    <t>00:39:30</t>
  </si>
  <si>
    <t>00:40:18</t>
  </si>
  <si>
    <t>00:46:40</t>
  </si>
  <si>
    <t>00:47:95</t>
  </si>
  <si>
    <t>00:53:47</t>
  </si>
  <si>
    <t>00:48:48</t>
  </si>
  <si>
    <t>00:44:21</t>
  </si>
  <si>
    <t>00:52:27</t>
  </si>
  <si>
    <t>00:51:53</t>
  </si>
  <si>
    <t>01:37:46</t>
  </si>
  <si>
    <t>01:42:27</t>
  </si>
  <si>
    <t>01:27:17</t>
  </si>
  <si>
    <t>01:28:18</t>
  </si>
  <si>
    <t>01:28:82</t>
  </si>
  <si>
    <t>01:29:64</t>
  </si>
  <si>
    <t>01:40:53</t>
  </si>
  <si>
    <t>03:16:11</t>
  </si>
  <si>
    <t>03:26:04</t>
  </si>
  <si>
    <t>03:56:32</t>
  </si>
  <si>
    <t>07:24:82</t>
  </si>
  <si>
    <t>23:32:57</t>
  </si>
  <si>
    <t>16:18:29</t>
  </si>
  <si>
    <t>15:52:07</t>
  </si>
  <si>
    <t>15:48:21</t>
  </si>
  <si>
    <t>17:00:13</t>
  </si>
  <si>
    <t>16:36:05</t>
  </si>
  <si>
    <t>21:55:44</t>
  </si>
  <si>
    <t>17:56:10</t>
  </si>
  <si>
    <t>17:58:57</t>
  </si>
  <si>
    <t>17:58:03</t>
  </si>
  <si>
    <t>08:14:38</t>
  </si>
  <si>
    <t>08:15:31</t>
  </si>
  <si>
    <t>11:17:51</t>
  </si>
  <si>
    <t>OBITELJ NAGLAŠ</t>
  </si>
  <si>
    <t>00:45:08*</t>
  </si>
  <si>
    <t>4.*</t>
  </si>
  <si>
    <t>Silvija Pofuk*</t>
  </si>
  <si>
    <t>stavljena na 4. mjesto 7. kola</t>
  </si>
  <si>
    <t>*Silvija Pofuk je zakasnila te smo joj vrjeme  na 200m mjerili sa starijom grupom te je zbog toga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</si>
</sst>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F400]h:mm:ss\ AM/PM"/>
    <numFmt numFmtId="165" formatCode="[$-41A]d/\ mmmm\ yyyy/;@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  <numFmt numFmtId="170" formatCode="[$-41A]d\.\ mmmm\ yyyy\."/>
    <numFmt numFmtId="171" formatCode="[$-41A]d\.\ mmmm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41"/>
      <name val="Britannic Bold"/>
      <family val="2"/>
    </font>
    <font>
      <b/>
      <sz val="24"/>
      <name val="Britannic Bold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b/>
      <sz val="12"/>
      <color indexed="62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theme="4" tint="-0.24997000396251678"/>
      <name val="Calibri"/>
      <family val="2"/>
    </font>
    <font>
      <sz val="11"/>
      <color theme="4" tint="-0.2499700039625167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29"/>
      </patternFill>
    </fill>
    <fill>
      <patternFill patternType="gray0625">
        <bgColor indexed="10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indexed="51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/>
      <bottom style="double"/>
    </border>
    <border>
      <left style="medium"/>
      <right style="medium"/>
      <top/>
      <bottom/>
    </border>
    <border>
      <left/>
      <right/>
      <top/>
      <bottom style="thick"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/>
      <bottom/>
    </border>
    <border>
      <left style="medium"/>
      <right style="medium"/>
      <top/>
      <bottom style="medium"/>
    </border>
    <border>
      <left/>
      <right/>
      <top style="double"/>
      <bottom style="double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/>
      <top>
        <color indexed="63"/>
      </top>
      <bottom style="thin"/>
    </border>
    <border>
      <left/>
      <right style="medium"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 style="medium"/>
      <right/>
      <top style="thin"/>
      <bottom/>
    </border>
    <border>
      <left/>
      <right style="medium"/>
      <top/>
      <bottom/>
    </border>
    <border>
      <left style="medium"/>
      <right style="medium"/>
      <top style="thin"/>
      <bottom/>
    </border>
    <border>
      <left/>
      <right/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5"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164" fontId="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2" fillId="0" borderId="12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164" fontId="2" fillId="0" borderId="14" xfId="0" applyNumberFormat="1" applyFont="1" applyBorder="1" applyAlignment="1">
      <alignment/>
    </xf>
    <xf numFmtId="0" fontId="7" fillId="34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2" fillId="35" borderId="1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36" borderId="15" xfId="0" applyFont="1" applyFill="1" applyBorder="1" applyAlignment="1">
      <alignment horizontal="center"/>
    </xf>
    <xf numFmtId="0" fontId="2" fillId="36" borderId="16" xfId="0" applyFont="1" applyFill="1" applyBorder="1" applyAlignment="1">
      <alignment/>
    </xf>
    <xf numFmtId="0" fontId="0" fillId="36" borderId="17" xfId="0" applyFill="1" applyBorder="1" applyAlignment="1">
      <alignment/>
    </xf>
    <xf numFmtId="0" fontId="2" fillId="37" borderId="15" xfId="0" applyFont="1" applyFill="1" applyBorder="1" applyAlignment="1">
      <alignment horizontal="center"/>
    </xf>
    <xf numFmtId="0" fontId="2" fillId="37" borderId="16" xfId="0" applyFont="1" applyFill="1" applyBorder="1" applyAlignment="1">
      <alignment/>
    </xf>
    <xf numFmtId="0" fontId="0" fillId="37" borderId="17" xfId="0" applyFill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0" fillId="0" borderId="13" xfId="0" applyBorder="1" applyAlignment="1">
      <alignment horizontal="left"/>
    </xf>
    <xf numFmtId="1" fontId="2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7" fillId="34" borderId="10" xfId="0" applyFont="1" applyFill="1" applyBorder="1" applyAlignment="1">
      <alignment/>
    </xf>
    <xf numFmtId="0" fontId="2" fillId="39" borderId="15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40" borderId="15" xfId="0" applyFont="1" applyFill="1" applyBorder="1" applyAlignment="1">
      <alignment horizontal="center"/>
    </xf>
    <xf numFmtId="0" fontId="2" fillId="41" borderId="15" xfId="0" applyFont="1" applyFill="1" applyBorder="1" applyAlignment="1">
      <alignment horizontal="center"/>
    </xf>
    <xf numFmtId="0" fontId="0" fillId="42" borderId="11" xfId="0" applyFill="1" applyBorder="1" applyAlignment="1">
      <alignment horizontal="center" vertical="center"/>
    </xf>
    <xf numFmtId="0" fontId="0" fillId="43" borderId="11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44" borderId="11" xfId="0" applyFill="1" applyBorder="1" applyAlignment="1">
      <alignment horizontal="center" vertical="center"/>
    </xf>
    <xf numFmtId="0" fontId="0" fillId="45" borderId="11" xfId="0" applyFill="1" applyBorder="1" applyAlignment="1">
      <alignment horizontal="center" vertical="center"/>
    </xf>
    <xf numFmtId="0" fontId="0" fillId="46" borderId="11" xfId="0" applyFill="1" applyBorder="1" applyAlignment="1">
      <alignment horizontal="center" vertical="center"/>
    </xf>
    <xf numFmtId="0" fontId="0" fillId="47" borderId="11" xfId="0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  <xf numFmtId="0" fontId="0" fillId="48" borderId="11" xfId="0" applyFill="1" applyBorder="1" applyAlignment="1">
      <alignment horizontal="center" vertical="center"/>
    </xf>
    <xf numFmtId="0" fontId="0" fillId="49" borderId="11" xfId="0" applyFill="1" applyBorder="1" applyAlignment="1">
      <alignment horizontal="center" vertical="center"/>
    </xf>
    <xf numFmtId="0" fontId="0" fillId="42" borderId="13" xfId="0" applyFill="1" applyBorder="1" applyAlignment="1">
      <alignment horizontal="center" vertical="center"/>
    </xf>
    <xf numFmtId="0" fontId="0" fillId="43" borderId="13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0" fontId="0" fillId="44" borderId="13" xfId="0" applyFill="1" applyBorder="1" applyAlignment="1">
      <alignment horizontal="center" vertical="center"/>
    </xf>
    <xf numFmtId="0" fontId="0" fillId="45" borderId="13" xfId="0" applyFill="1" applyBorder="1" applyAlignment="1">
      <alignment horizontal="center" vertical="center"/>
    </xf>
    <xf numFmtId="0" fontId="0" fillId="46" borderId="13" xfId="0" applyFill="1" applyBorder="1" applyAlignment="1">
      <alignment horizontal="center" vertical="center"/>
    </xf>
    <xf numFmtId="0" fontId="0" fillId="47" borderId="13" xfId="0" applyFill="1" applyBorder="1" applyAlignment="1">
      <alignment horizontal="center" vertical="center"/>
    </xf>
    <xf numFmtId="0" fontId="0" fillId="38" borderId="13" xfId="0" applyFill="1" applyBorder="1" applyAlignment="1">
      <alignment horizontal="center" vertical="center"/>
    </xf>
    <xf numFmtId="0" fontId="0" fillId="48" borderId="13" xfId="0" applyFill="1" applyBorder="1" applyAlignment="1">
      <alignment horizontal="center" vertical="center"/>
    </xf>
    <xf numFmtId="0" fontId="0" fillId="49" borderId="13" xfId="0" applyFill="1" applyBorder="1" applyAlignment="1">
      <alignment horizontal="center" vertical="center"/>
    </xf>
    <xf numFmtId="0" fontId="0" fillId="47" borderId="17" xfId="0" applyFill="1" applyBorder="1" applyAlignment="1">
      <alignment/>
    </xf>
    <xf numFmtId="0" fontId="0" fillId="38" borderId="17" xfId="0" applyFill="1" applyBorder="1" applyAlignment="1">
      <alignment/>
    </xf>
    <xf numFmtId="0" fontId="0" fillId="48" borderId="17" xfId="0" applyFill="1" applyBorder="1" applyAlignment="1">
      <alignment/>
    </xf>
    <xf numFmtId="0" fontId="0" fillId="49" borderId="17" xfId="0" applyFill="1" applyBorder="1" applyAlignment="1">
      <alignment/>
    </xf>
    <xf numFmtId="49" fontId="0" fillId="0" borderId="0" xfId="0" applyNumberFormat="1" applyAlignment="1">
      <alignment horizontal="center" vertical="center"/>
    </xf>
    <xf numFmtId="49" fontId="2" fillId="42" borderId="15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2" fillId="42" borderId="15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2" fillId="0" borderId="0" xfId="0" applyNumberFormat="1" applyFont="1" applyAlignment="1">
      <alignment/>
    </xf>
    <xf numFmtId="0" fontId="2" fillId="49" borderId="15" xfId="0" applyFont="1" applyFill="1" applyBorder="1" applyAlignment="1">
      <alignment horizontal="center"/>
    </xf>
    <xf numFmtId="0" fontId="2" fillId="49" borderId="16" xfId="0" applyFont="1" applyFill="1" applyBorder="1" applyAlignment="1">
      <alignment/>
    </xf>
    <xf numFmtId="164" fontId="2" fillId="33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2" fillId="0" borderId="12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49" borderId="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0" fontId="2" fillId="48" borderId="15" xfId="0" applyFont="1" applyFill="1" applyBorder="1" applyAlignment="1">
      <alignment horizontal="center"/>
    </xf>
    <xf numFmtId="0" fontId="2" fillId="48" borderId="16" xfId="0" applyFont="1" applyFill="1" applyBorder="1" applyAlignment="1">
      <alignment/>
    </xf>
    <xf numFmtId="0" fontId="2" fillId="38" borderId="15" xfId="0" applyFont="1" applyFill="1" applyBorder="1" applyAlignment="1">
      <alignment horizontal="center"/>
    </xf>
    <xf numFmtId="0" fontId="2" fillId="38" borderId="16" xfId="0" applyFont="1" applyFill="1" applyBorder="1" applyAlignment="1">
      <alignment/>
    </xf>
    <xf numFmtId="0" fontId="2" fillId="47" borderId="15" xfId="0" applyFont="1" applyFill="1" applyBorder="1" applyAlignment="1">
      <alignment horizontal="center"/>
    </xf>
    <xf numFmtId="0" fontId="2" fillId="47" borderId="16" xfId="0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2" fillId="42" borderId="15" xfId="0" applyFont="1" applyFill="1" applyBorder="1" applyAlignment="1">
      <alignment horizontal="center" vertical="center"/>
    </xf>
    <xf numFmtId="0" fontId="2" fillId="42" borderId="16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164" fontId="2" fillId="0" borderId="12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2" fillId="42" borderId="15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42" borderId="17" xfId="0" applyFont="1" applyFill="1" applyBorder="1" applyAlignment="1">
      <alignment vertical="center"/>
    </xf>
    <xf numFmtId="0" fontId="0" fillId="0" borderId="11" xfId="0" applyBorder="1" applyAlignment="1">
      <alignment horizontal="left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164" fontId="2" fillId="0" borderId="14" xfId="0" applyNumberFormat="1" applyFont="1" applyBorder="1" applyAlignment="1">
      <alignment vertical="center"/>
    </xf>
    <xf numFmtId="0" fontId="7" fillId="34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9" fontId="8" fillId="42" borderId="10" xfId="0" applyNumberFormat="1" applyFont="1" applyFill="1" applyBorder="1" applyAlignment="1">
      <alignment horizontal="center" vertical="center" wrapText="1"/>
    </xf>
    <xf numFmtId="49" fontId="8" fillId="43" borderId="10" xfId="0" applyNumberFormat="1" applyFont="1" applyFill="1" applyBorder="1" applyAlignment="1">
      <alignment horizontal="center" vertical="center" wrapText="1"/>
    </xf>
    <xf numFmtId="49" fontId="8" fillId="35" borderId="10" xfId="0" applyNumberFormat="1" applyFont="1" applyFill="1" applyBorder="1" applyAlignment="1">
      <alignment horizontal="center" vertical="center" wrapText="1"/>
    </xf>
    <xf numFmtId="49" fontId="8" fillId="36" borderId="10" xfId="0" applyNumberFormat="1" applyFont="1" applyFill="1" applyBorder="1" applyAlignment="1">
      <alignment horizontal="center" vertical="center" wrapText="1"/>
    </xf>
    <xf numFmtId="49" fontId="8" fillId="37" borderId="10" xfId="0" applyNumberFormat="1" applyFont="1" applyFill="1" applyBorder="1" applyAlignment="1">
      <alignment horizontal="center" vertical="center" wrapText="1"/>
    </xf>
    <xf numFmtId="49" fontId="8" fillId="44" borderId="10" xfId="0" applyNumberFormat="1" applyFont="1" applyFill="1" applyBorder="1" applyAlignment="1">
      <alignment horizontal="center" vertical="center" wrapText="1"/>
    </xf>
    <xf numFmtId="49" fontId="8" fillId="45" borderId="10" xfId="0" applyNumberFormat="1" applyFont="1" applyFill="1" applyBorder="1" applyAlignment="1">
      <alignment horizontal="center" vertical="center" wrapText="1"/>
    </xf>
    <xf numFmtId="49" fontId="8" fillId="46" borderId="10" xfId="0" applyNumberFormat="1" applyFont="1" applyFill="1" applyBorder="1" applyAlignment="1">
      <alignment horizontal="center" vertical="center" wrapText="1"/>
    </xf>
    <xf numFmtId="49" fontId="8" fillId="47" borderId="10" xfId="0" applyNumberFormat="1" applyFont="1" applyFill="1" applyBorder="1" applyAlignment="1">
      <alignment horizontal="center" vertical="center" wrapText="1"/>
    </xf>
    <xf numFmtId="49" fontId="8" fillId="38" borderId="10" xfId="0" applyNumberFormat="1" applyFont="1" applyFill="1" applyBorder="1" applyAlignment="1">
      <alignment horizontal="center" vertical="center" wrapText="1"/>
    </xf>
    <xf numFmtId="49" fontId="8" fillId="48" borderId="10" xfId="0" applyNumberFormat="1" applyFont="1" applyFill="1" applyBorder="1" applyAlignment="1">
      <alignment horizontal="center" vertical="center" wrapText="1"/>
    </xf>
    <xf numFmtId="49" fontId="8" fillId="49" borderId="10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1" fontId="0" fillId="36" borderId="13" xfId="0" applyNumberFormat="1" applyFill="1" applyBorder="1" applyAlignment="1">
      <alignment horizontal="center" vertical="center"/>
    </xf>
    <xf numFmtId="1" fontId="0" fillId="37" borderId="13" xfId="0" applyNumberFormat="1" applyFill="1" applyBorder="1" applyAlignment="1">
      <alignment horizontal="center" vertical="center"/>
    </xf>
    <xf numFmtId="1" fontId="0" fillId="45" borderId="13" xfId="0" applyNumberFormat="1" applyFill="1" applyBorder="1" applyAlignment="1">
      <alignment horizontal="center" vertical="center"/>
    </xf>
    <xf numFmtId="1" fontId="0" fillId="46" borderId="13" xfId="0" applyNumberFormat="1" applyFill="1" applyBorder="1" applyAlignment="1">
      <alignment horizontal="center" vertical="center"/>
    </xf>
    <xf numFmtId="1" fontId="0" fillId="47" borderId="13" xfId="0" applyNumberFormat="1" applyFill="1" applyBorder="1" applyAlignment="1">
      <alignment horizontal="center" vertical="center"/>
    </xf>
    <xf numFmtId="1" fontId="0" fillId="38" borderId="13" xfId="0" applyNumberFormat="1" applyFill="1" applyBorder="1" applyAlignment="1">
      <alignment horizontal="center" vertical="center"/>
    </xf>
    <xf numFmtId="1" fontId="0" fillId="48" borderId="13" xfId="0" applyNumberFormat="1" applyFill="1" applyBorder="1" applyAlignment="1">
      <alignment horizontal="center" vertical="center"/>
    </xf>
    <xf numFmtId="1" fontId="0" fillId="49" borderId="13" xfId="0" applyNumberFormat="1" applyFill="1" applyBorder="1" applyAlignment="1">
      <alignment horizontal="center" vertical="center"/>
    </xf>
    <xf numFmtId="1" fontId="0" fillId="44" borderId="13" xfId="0" applyNumberForma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1" fontId="0" fillId="42" borderId="11" xfId="0" applyNumberForma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vertical="center"/>
    </xf>
    <xf numFmtId="1" fontId="0" fillId="42" borderId="13" xfId="0" applyNumberFormat="1" applyFill="1" applyBorder="1" applyAlignment="1">
      <alignment horizontal="center" vertical="center"/>
    </xf>
    <xf numFmtId="1" fontId="0" fillId="43" borderId="13" xfId="0" applyNumberFormat="1" applyFill="1" applyBorder="1" applyAlignment="1">
      <alignment horizontal="center" vertical="center"/>
    </xf>
    <xf numFmtId="1" fontId="0" fillId="35" borderId="13" xfId="0" applyNumberFormat="1" applyFill="1" applyBorder="1" applyAlignment="1">
      <alignment horizontal="center" vertical="center"/>
    </xf>
    <xf numFmtId="0" fontId="30" fillId="0" borderId="11" xfId="0" applyFont="1" applyBorder="1" applyAlignment="1">
      <alignment vertical="center"/>
    </xf>
    <xf numFmtId="0" fontId="30" fillId="0" borderId="19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42" borderId="19" xfId="0" applyFill="1" applyBorder="1" applyAlignment="1">
      <alignment horizontal="center" vertical="center"/>
    </xf>
    <xf numFmtId="0" fontId="0" fillId="43" borderId="19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36" borderId="19" xfId="0" applyFill="1" applyBorder="1" applyAlignment="1">
      <alignment horizontal="center" vertical="center"/>
    </xf>
    <xf numFmtId="0" fontId="0" fillId="37" borderId="19" xfId="0" applyFill="1" applyBorder="1" applyAlignment="1">
      <alignment horizontal="center" vertical="center"/>
    </xf>
    <xf numFmtId="0" fontId="0" fillId="44" borderId="19" xfId="0" applyFill="1" applyBorder="1" applyAlignment="1">
      <alignment horizontal="center" vertical="center"/>
    </xf>
    <xf numFmtId="0" fontId="0" fillId="45" borderId="19" xfId="0" applyFill="1" applyBorder="1" applyAlignment="1">
      <alignment horizontal="center" vertical="center"/>
    </xf>
    <xf numFmtId="0" fontId="0" fillId="46" borderId="19" xfId="0" applyFill="1" applyBorder="1" applyAlignment="1">
      <alignment horizontal="center" vertical="center"/>
    </xf>
    <xf numFmtId="0" fontId="0" fillId="47" borderId="19" xfId="0" applyFill="1" applyBorder="1" applyAlignment="1">
      <alignment horizontal="center" vertical="center"/>
    </xf>
    <xf numFmtId="0" fontId="0" fillId="38" borderId="19" xfId="0" applyFill="1" applyBorder="1" applyAlignment="1">
      <alignment horizontal="center" vertical="center"/>
    </xf>
    <xf numFmtId="0" fontId="0" fillId="48" borderId="19" xfId="0" applyFill="1" applyBorder="1" applyAlignment="1">
      <alignment horizontal="center" vertical="center"/>
    </xf>
    <xf numFmtId="0" fontId="0" fillId="49" borderId="19" xfId="0" applyFill="1" applyBorder="1" applyAlignment="1">
      <alignment horizontal="center" vertical="center"/>
    </xf>
    <xf numFmtId="0" fontId="30" fillId="0" borderId="13" xfId="0" applyFont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50" borderId="20" xfId="0" applyFill="1" applyBorder="1" applyAlignment="1">
      <alignment horizontal="center" vertical="center"/>
    </xf>
    <xf numFmtId="0" fontId="7" fillId="50" borderId="20" xfId="0" applyFont="1" applyFill="1" applyBorder="1" applyAlignment="1">
      <alignment vertical="center"/>
    </xf>
    <xf numFmtId="0" fontId="7" fillId="34" borderId="0" xfId="0" applyFont="1" applyFill="1" applyAlignment="1">
      <alignment vertical="center"/>
    </xf>
    <xf numFmtId="0" fontId="0" fillId="34" borderId="0" xfId="0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8" fillId="42" borderId="21" xfId="0" applyNumberFormat="1" applyFont="1" applyFill="1" applyBorder="1" applyAlignment="1">
      <alignment horizontal="center" vertical="center" wrapText="1"/>
    </xf>
    <xf numFmtId="49" fontId="8" fillId="43" borderId="21" xfId="0" applyNumberFormat="1" applyFont="1" applyFill="1" applyBorder="1" applyAlignment="1">
      <alignment horizontal="center" vertical="center" wrapText="1"/>
    </xf>
    <xf numFmtId="49" fontId="8" fillId="35" borderId="21" xfId="0" applyNumberFormat="1" applyFont="1" applyFill="1" applyBorder="1" applyAlignment="1">
      <alignment horizontal="center" vertical="center" wrapText="1"/>
    </xf>
    <xf numFmtId="49" fontId="8" fillId="36" borderId="21" xfId="0" applyNumberFormat="1" applyFont="1" applyFill="1" applyBorder="1" applyAlignment="1">
      <alignment horizontal="center" vertical="center" wrapText="1"/>
    </xf>
    <xf numFmtId="49" fontId="8" fillId="37" borderId="21" xfId="0" applyNumberFormat="1" applyFont="1" applyFill="1" applyBorder="1" applyAlignment="1">
      <alignment horizontal="center" vertical="center" wrapText="1"/>
    </xf>
    <xf numFmtId="49" fontId="8" fillId="44" borderId="21" xfId="0" applyNumberFormat="1" applyFont="1" applyFill="1" applyBorder="1" applyAlignment="1">
      <alignment horizontal="center" vertical="center" wrapText="1"/>
    </xf>
    <xf numFmtId="49" fontId="8" fillId="45" borderId="21" xfId="0" applyNumberFormat="1" applyFont="1" applyFill="1" applyBorder="1" applyAlignment="1">
      <alignment horizontal="center" vertical="center" wrapText="1"/>
    </xf>
    <xf numFmtId="49" fontId="8" fillId="46" borderId="21" xfId="0" applyNumberFormat="1" applyFont="1" applyFill="1" applyBorder="1" applyAlignment="1">
      <alignment horizontal="center" vertical="center" wrapText="1"/>
    </xf>
    <xf numFmtId="49" fontId="8" fillId="47" borderId="21" xfId="0" applyNumberFormat="1" applyFont="1" applyFill="1" applyBorder="1" applyAlignment="1">
      <alignment horizontal="center" vertical="center" wrapText="1"/>
    </xf>
    <xf numFmtId="49" fontId="8" fillId="38" borderId="21" xfId="0" applyNumberFormat="1" applyFont="1" applyFill="1" applyBorder="1" applyAlignment="1">
      <alignment horizontal="center" vertical="center" wrapText="1"/>
    </xf>
    <xf numFmtId="49" fontId="8" fillId="48" borderId="21" xfId="0" applyNumberFormat="1" applyFont="1" applyFill="1" applyBorder="1" applyAlignment="1">
      <alignment horizontal="center" vertical="center" wrapText="1"/>
    </xf>
    <xf numFmtId="49" fontId="8" fillId="49" borderId="21" xfId="0" applyNumberFormat="1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7" fillId="51" borderId="10" xfId="0" applyFont="1" applyFill="1" applyBorder="1" applyAlignment="1">
      <alignment horizontal="center" vertical="center"/>
    </xf>
    <xf numFmtId="0" fontId="7" fillId="51" borderId="19" xfId="0" applyFont="1" applyFill="1" applyBorder="1" applyAlignment="1">
      <alignment vertical="center"/>
    </xf>
    <xf numFmtId="0" fontId="10" fillId="33" borderId="22" xfId="0" applyFont="1" applyFill="1" applyBorder="1" applyAlignment="1">
      <alignment horizontal="center" vertical="center"/>
    </xf>
    <xf numFmtId="0" fontId="7" fillId="42" borderId="23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vertical="center"/>
    </xf>
    <xf numFmtId="0" fontId="7" fillId="42" borderId="2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30" fillId="0" borderId="11" xfId="0" applyFont="1" applyBorder="1" applyAlignment="1">
      <alignment horizontal="center" vertical="center"/>
    </xf>
    <xf numFmtId="0" fontId="30" fillId="0" borderId="25" xfId="0" applyFont="1" applyBorder="1" applyAlignment="1">
      <alignment vertical="center"/>
    </xf>
    <xf numFmtId="0" fontId="49" fillId="33" borderId="10" xfId="0" applyFont="1" applyFill="1" applyBorder="1" applyAlignment="1">
      <alignment vertical="center"/>
    </xf>
    <xf numFmtId="0" fontId="50" fillId="0" borderId="0" xfId="0" applyFont="1" applyAlignment="1">
      <alignment vertical="center"/>
    </xf>
    <xf numFmtId="0" fontId="49" fillId="33" borderId="13" xfId="0" applyFont="1" applyFill="1" applyBorder="1" applyAlignment="1">
      <alignment vertical="center"/>
    </xf>
    <xf numFmtId="0" fontId="49" fillId="33" borderId="11" xfId="0" applyFont="1" applyFill="1" applyBorder="1" applyAlignment="1">
      <alignment vertical="center"/>
    </xf>
    <xf numFmtId="0" fontId="49" fillId="52" borderId="13" xfId="0" applyFont="1" applyFill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" fontId="5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2" fillId="35" borderId="15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0" fillId="0" borderId="0" xfId="0" applyNumberFormat="1" applyBorder="1" applyAlignment="1">
      <alignment vertical="center"/>
    </xf>
    <xf numFmtId="0" fontId="0" fillId="0" borderId="12" xfId="0" applyBorder="1" applyAlignment="1">
      <alignment horizontal="left" vertical="center"/>
    </xf>
    <xf numFmtId="1" fontId="0" fillId="0" borderId="12" xfId="0" applyNumberForma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30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42" borderId="15" xfId="0" applyFont="1" applyFill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12" xfId="0" applyFont="1" applyBorder="1" applyAlignment="1">
      <alignment vertical="center"/>
    </xf>
    <xf numFmtId="0" fontId="30" fillId="0" borderId="18" xfId="0" applyFont="1" applyBorder="1" applyAlignment="1">
      <alignment vertical="center"/>
    </xf>
    <xf numFmtId="0" fontId="30" fillId="50" borderId="20" xfId="0" applyFont="1" applyFill="1" applyBorder="1" applyAlignment="1">
      <alignment vertical="center"/>
    </xf>
    <xf numFmtId="0" fontId="30" fillId="34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31" xfId="0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8" xfId="0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15" fillId="33" borderId="1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49" fontId="0" fillId="0" borderId="0" xfId="0" applyNumberFormat="1" applyAlignment="1">
      <alignment horizontal="center"/>
    </xf>
    <xf numFmtId="0" fontId="2" fillId="53" borderId="15" xfId="0" applyFont="1" applyFill="1" applyBorder="1" applyAlignment="1">
      <alignment horizontal="center"/>
    </xf>
    <xf numFmtId="0" fontId="2" fillId="53" borderId="15" xfId="0" applyFont="1" applyFill="1" applyBorder="1" applyAlignment="1">
      <alignment horizontal="center" vertical="center"/>
    </xf>
    <xf numFmtId="49" fontId="2" fillId="53" borderId="15" xfId="0" applyNumberFormat="1" applyFont="1" applyFill="1" applyBorder="1" applyAlignment="1">
      <alignment horizontal="center" vertical="center"/>
    </xf>
    <xf numFmtId="0" fontId="2" fillId="53" borderId="16" xfId="0" applyFont="1" applyFill="1" applyBorder="1" applyAlignment="1">
      <alignment vertical="center"/>
    </xf>
    <xf numFmtId="0" fontId="0" fillId="53" borderId="17" xfId="0" applyFill="1" applyBorder="1" applyAlignment="1">
      <alignment vertical="center"/>
    </xf>
    <xf numFmtId="0" fontId="2" fillId="53" borderId="15" xfId="0" applyFont="1" applyFill="1" applyBorder="1" applyAlignment="1">
      <alignment horizontal="center" vertical="center"/>
    </xf>
    <xf numFmtId="49" fontId="2" fillId="53" borderId="15" xfId="0" applyNumberFormat="1" applyFont="1" applyFill="1" applyBorder="1" applyAlignment="1">
      <alignment horizontal="center" vertical="center"/>
    </xf>
    <xf numFmtId="0" fontId="3" fillId="53" borderId="17" xfId="0" applyFont="1" applyFill="1" applyBorder="1" applyAlignment="1">
      <alignment vertical="center"/>
    </xf>
    <xf numFmtId="1" fontId="0" fillId="43" borderId="11" xfId="0" applyNumberFormat="1" applyFill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54" borderId="15" xfId="0" applyFont="1" applyFill="1" applyBorder="1" applyAlignment="1">
      <alignment horizontal="center" vertical="center"/>
    </xf>
    <xf numFmtId="49" fontId="2" fillId="54" borderId="15" xfId="0" applyNumberFormat="1" applyFont="1" applyFill="1" applyBorder="1" applyAlignment="1">
      <alignment horizontal="center" vertical="center"/>
    </xf>
    <xf numFmtId="0" fontId="2" fillId="54" borderId="16" xfId="0" applyFont="1" applyFill="1" applyBorder="1" applyAlignment="1">
      <alignment vertical="center"/>
    </xf>
    <xf numFmtId="0" fontId="0" fillId="54" borderId="17" xfId="0" applyFill="1" applyBorder="1" applyAlignment="1">
      <alignment vertical="center"/>
    </xf>
    <xf numFmtId="0" fontId="2" fillId="54" borderId="15" xfId="0" applyFont="1" applyFill="1" applyBorder="1" applyAlignment="1">
      <alignment horizontal="center" vertical="center"/>
    </xf>
    <xf numFmtId="49" fontId="2" fillId="54" borderId="15" xfId="0" applyNumberFormat="1" applyFont="1" applyFill="1" applyBorder="1" applyAlignment="1">
      <alignment horizontal="center" vertical="center"/>
    </xf>
    <xf numFmtId="0" fontId="3" fillId="54" borderId="17" xfId="0" applyFont="1" applyFill="1" applyBorder="1" applyAlignment="1">
      <alignment vertical="center"/>
    </xf>
    <xf numFmtId="0" fontId="0" fillId="36" borderId="17" xfId="0" applyFill="1" applyBorder="1" applyAlignment="1">
      <alignment/>
    </xf>
    <xf numFmtId="0" fontId="0" fillId="0" borderId="31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7" fillId="34" borderId="36" xfId="0" applyFont="1" applyFill="1" applyBorder="1" applyAlignment="1">
      <alignment horizontal="right" vertical="center"/>
    </xf>
    <xf numFmtId="1" fontId="0" fillId="35" borderId="11" xfId="0" applyNumberFormat="1" applyFill="1" applyBorder="1" applyAlignment="1">
      <alignment horizontal="center" vertical="center"/>
    </xf>
    <xf numFmtId="0" fontId="47" fillId="0" borderId="11" xfId="0" applyFont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49" fontId="0" fillId="37" borderId="13" xfId="0" applyNumberFormat="1" applyFill="1" applyBorder="1" applyAlignment="1">
      <alignment horizontal="center" vertical="center"/>
    </xf>
    <xf numFmtId="1" fontId="0" fillId="36" borderId="11" xfId="0" applyNumberFormat="1" applyFill="1" applyBorder="1" applyAlignment="1">
      <alignment horizontal="center" vertical="center"/>
    </xf>
    <xf numFmtId="1" fontId="0" fillId="37" borderId="11" xfId="0" applyNumberForma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left" vertical="center"/>
    </xf>
    <xf numFmtId="0" fontId="7" fillId="34" borderId="39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1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2" fillId="0" borderId="41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39" borderId="15" xfId="0" applyFont="1" applyFill="1" applyBorder="1" applyAlignment="1">
      <alignment horizontal="center" vertical="center"/>
    </xf>
    <xf numFmtId="49" fontId="2" fillId="39" borderId="15" xfId="0" applyNumberFormat="1" applyFont="1" applyFill="1" applyBorder="1" applyAlignment="1">
      <alignment horizontal="center" vertical="center"/>
    </xf>
    <xf numFmtId="0" fontId="2" fillId="39" borderId="16" xfId="0" applyFont="1" applyFill="1" applyBorder="1" applyAlignment="1">
      <alignment vertical="center"/>
    </xf>
    <xf numFmtId="0" fontId="0" fillId="39" borderId="17" xfId="0" applyFill="1" applyBorder="1" applyAlignment="1">
      <alignment vertical="center"/>
    </xf>
    <xf numFmtId="0" fontId="2" fillId="39" borderId="15" xfId="0" applyFont="1" applyFill="1" applyBorder="1" applyAlignment="1">
      <alignment horizontal="center" vertical="center"/>
    </xf>
    <xf numFmtId="49" fontId="2" fillId="39" borderId="15" xfId="0" applyNumberFormat="1" applyFont="1" applyFill="1" applyBorder="1" applyAlignment="1">
      <alignment horizontal="center" vertical="center"/>
    </xf>
    <xf numFmtId="0" fontId="3" fillId="39" borderId="17" xfId="0" applyFont="1" applyFill="1" applyBorder="1" applyAlignment="1">
      <alignment vertical="center"/>
    </xf>
    <xf numFmtId="0" fontId="2" fillId="36" borderId="15" xfId="0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/>
    </xf>
    <xf numFmtId="0" fontId="2" fillId="40" borderId="15" xfId="0" applyFont="1" applyFill="1" applyBorder="1" applyAlignment="1">
      <alignment horizontal="center" vertical="center"/>
    </xf>
    <xf numFmtId="49" fontId="2" fillId="40" borderId="15" xfId="0" applyNumberFormat="1" applyFont="1" applyFill="1" applyBorder="1" applyAlignment="1">
      <alignment horizontal="center" vertical="center"/>
    </xf>
    <xf numFmtId="0" fontId="2" fillId="40" borderId="16" xfId="0" applyFont="1" applyFill="1" applyBorder="1" applyAlignment="1">
      <alignment vertical="center"/>
    </xf>
    <xf numFmtId="0" fontId="0" fillId="40" borderId="17" xfId="0" applyFill="1" applyBorder="1" applyAlignment="1">
      <alignment vertical="center"/>
    </xf>
    <xf numFmtId="0" fontId="2" fillId="40" borderId="15" xfId="0" applyFont="1" applyFill="1" applyBorder="1" applyAlignment="1">
      <alignment horizontal="center" vertical="center"/>
    </xf>
    <xf numFmtId="49" fontId="2" fillId="40" borderId="15" xfId="0" applyNumberFormat="1" applyFont="1" applyFill="1" applyBorder="1" applyAlignment="1">
      <alignment horizontal="center" vertical="center"/>
    </xf>
    <xf numFmtId="0" fontId="3" fillId="40" borderId="17" xfId="0" applyFont="1" applyFill="1" applyBorder="1" applyAlignment="1">
      <alignment vertical="center"/>
    </xf>
    <xf numFmtId="0" fontId="2" fillId="41" borderId="15" xfId="0" applyFont="1" applyFill="1" applyBorder="1" applyAlignment="1">
      <alignment horizontal="center" vertical="center"/>
    </xf>
    <xf numFmtId="49" fontId="2" fillId="41" borderId="15" xfId="0" applyNumberFormat="1" applyFont="1" applyFill="1" applyBorder="1" applyAlignment="1">
      <alignment horizontal="center" vertical="center"/>
    </xf>
    <xf numFmtId="0" fontId="2" fillId="41" borderId="16" xfId="0" applyFont="1" applyFill="1" applyBorder="1" applyAlignment="1">
      <alignment vertical="center"/>
    </xf>
    <xf numFmtId="0" fontId="0" fillId="41" borderId="17" xfId="0" applyFill="1" applyBorder="1" applyAlignment="1">
      <alignment vertical="center"/>
    </xf>
    <xf numFmtId="0" fontId="2" fillId="41" borderId="15" xfId="0" applyFont="1" applyFill="1" applyBorder="1" applyAlignment="1">
      <alignment horizontal="center" vertical="center"/>
    </xf>
    <xf numFmtId="49" fontId="2" fillId="41" borderId="15" xfId="0" applyNumberFormat="1" applyFont="1" applyFill="1" applyBorder="1" applyAlignment="1">
      <alignment horizontal="center" vertical="center"/>
    </xf>
    <xf numFmtId="0" fontId="3" fillId="41" borderId="17" xfId="0" applyFont="1" applyFill="1" applyBorder="1" applyAlignment="1">
      <alignment vertical="center"/>
    </xf>
    <xf numFmtId="1" fontId="0" fillId="44" borderId="11" xfId="0" applyNumberFormat="1" applyFill="1" applyBorder="1" applyAlignment="1">
      <alignment horizontal="center" vertical="center"/>
    </xf>
    <xf numFmtId="1" fontId="0" fillId="45" borderId="11" xfId="0" applyNumberFormat="1" applyFill="1" applyBorder="1" applyAlignment="1">
      <alignment horizontal="center" vertical="center"/>
    </xf>
    <xf numFmtId="1" fontId="0" fillId="46" borderId="11" xfId="0" applyNumberForma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27" xfId="0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" fontId="0" fillId="0" borderId="27" xfId="0" applyNumberFormat="1" applyBorder="1" applyAlignment="1">
      <alignment horizontal="center" vertical="center"/>
    </xf>
    <xf numFmtId="0" fontId="47" fillId="0" borderId="0" xfId="0" applyFont="1" applyAlignment="1">
      <alignment/>
    </xf>
    <xf numFmtId="0" fontId="5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42" borderId="16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2" fillId="42" borderId="16" xfId="0" applyFont="1" applyFill="1" applyBorder="1" applyAlignment="1">
      <alignment vertical="center"/>
    </xf>
    <xf numFmtId="0" fontId="0" fillId="42" borderId="17" xfId="0" applyFill="1" applyBorder="1" applyAlignment="1">
      <alignment vertical="center"/>
    </xf>
    <xf numFmtId="0" fontId="5" fillId="0" borderId="0" xfId="0" applyFont="1" applyAlignment="1">
      <alignment horizontal="center"/>
    </xf>
    <xf numFmtId="0" fontId="2" fillId="53" borderId="16" xfId="0" applyFont="1" applyFill="1" applyBorder="1" applyAlignment="1">
      <alignment/>
    </xf>
    <xf numFmtId="0" fontId="0" fillId="53" borderId="17" xfId="0" applyFill="1" applyBorder="1" applyAlignment="1">
      <alignment/>
    </xf>
    <xf numFmtId="0" fontId="2" fillId="53" borderId="16" xfId="0" applyFont="1" applyFill="1" applyBorder="1" applyAlignment="1">
      <alignment vertical="center"/>
    </xf>
    <xf numFmtId="0" fontId="0" fillId="53" borderId="17" xfId="0" applyFill="1" applyBorder="1" applyAlignment="1">
      <alignment vertical="center"/>
    </xf>
    <xf numFmtId="0" fontId="2" fillId="53" borderId="16" xfId="0" applyFont="1" applyFill="1" applyBorder="1" applyAlignment="1">
      <alignment vertical="center"/>
    </xf>
    <xf numFmtId="0" fontId="2" fillId="54" borderId="16" xfId="0" applyFont="1" applyFill="1" applyBorder="1" applyAlignment="1">
      <alignment/>
    </xf>
    <xf numFmtId="0" fontId="0" fillId="54" borderId="17" xfId="0" applyFill="1" applyBorder="1" applyAlignment="1">
      <alignment/>
    </xf>
    <xf numFmtId="0" fontId="2" fillId="54" borderId="16" xfId="0" applyFont="1" applyFill="1" applyBorder="1" applyAlignment="1">
      <alignment vertical="center"/>
    </xf>
    <xf numFmtId="0" fontId="0" fillId="54" borderId="17" xfId="0" applyFill="1" applyBorder="1" applyAlignment="1">
      <alignment vertical="center"/>
    </xf>
    <xf numFmtId="0" fontId="2" fillId="54" borderId="16" xfId="0" applyFont="1" applyFill="1" applyBorder="1" applyAlignment="1">
      <alignment vertical="center"/>
    </xf>
    <xf numFmtId="0" fontId="2" fillId="36" borderId="16" xfId="0" applyFont="1" applyFill="1" applyBorder="1" applyAlignment="1">
      <alignment/>
    </xf>
    <xf numFmtId="0" fontId="0" fillId="36" borderId="17" xfId="0" applyFill="1" applyBorder="1" applyAlignment="1">
      <alignment/>
    </xf>
    <xf numFmtId="0" fontId="2" fillId="36" borderId="17" xfId="0" applyFont="1" applyFill="1" applyBorder="1" applyAlignment="1">
      <alignment/>
    </xf>
    <xf numFmtId="0" fontId="2" fillId="37" borderId="16" xfId="0" applyFont="1" applyFill="1" applyBorder="1" applyAlignment="1">
      <alignment/>
    </xf>
    <xf numFmtId="0" fontId="0" fillId="37" borderId="17" xfId="0" applyFill="1" applyBorder="1" applyAlignment="1">
      <alignment/>
    </xf>
    <xf numFmtId="0" fontId="2" fillId="39" borderId="16" xfId="0" applyFont="1" applyFill="1" applyBorder="1" applyAlignment="1">
      <alignment vertical="center"/>
    </xf>
    <xf numFmtId="0" fontId="0" fillId="39" borderId="17" xfId="0" applyFill="1" applyBorder="1" applyAlignment="1">
      <alignment vertical="center"/>
    </xf>
    <xf numFmtId="0" fontId="2" fillId="39" borderId="16" xfId="0" applyFont="1" applyFill="1" applyBorder="1" applyAlignment="1">
      <alignment vertical="center"/>
    </xf>
    <xf numFmtId="0" fontId="2" fillId="39" borderId="16" xfId="0" applyFont="1" applyFill="1" applyBorder="1" applyAlignment="1">
      <alignment/>
    </xf>
    <xf numFmtId="0" fontId="2" fillId="39" borderId="17" xfId="0" applyFont="1" applyFill="1" applyBorder="1" applyAlignment="1">
      <alignment/>
    </xf>
    <xf numFmtId="0" fontId="2" fillId="40" borderId="16" xfId="0" applyFont="1" applyFill="1" applyBorder="1" applyAlignment="1">
      <alignment/>
    </xf>
    <xf numFmtId="0" fontId="0" fillId="40" borderId="17" xfId="0" applyFill="1" applyBorder="1" applyAlignment="1">
      <alignment/>
    </xf>
    <xf numFmtId="0" fontId="2" fillId="40" borderId="16" xfId="0" applyFont="1" applyFill="1" applyBorder="1" applyAlignment="1">
      <alignment vertical="center"/>
    </xf>
    <xf numFmtId="0" fontId="0" fillId="40" borderId="17" xfId="0" applyFill="1" applyBorder="1" applyAlignment="1">
      <alignment vertical="center"/>
    </xf>
    <xf numFmtId="0" fontId="2" fillId="40" borderId="16" xfId="0" applyFont="1" applyFill="1" applyBorder="1" applyAlignment="1">
      <alignment vertical="center"/>
    </xf>
    <xf numFmtId="0" fontId="2" fillId="41" borderId="16" xfId="0" applyFont="1" applyFill="1" applyBorder="1" applyAlignment="1">
      <alignment vertical="center"/>
    </xf>
    <xf numFmtId="0" fontId="0" fillId="41" borderId="17" xfId="0" applyFill="1" applyBorder="1" applyAlignment="1">
      <alignment vertical="center"/>
    </xf>
    <xf numFmtId="0" fontId="2" fillId="41" borderId="16" xfId="0" applyFont="1" applyFill="1" applyBorder="1" applyAlignment="1">
      <alignment vertical="center"/>
    </xf>
    <xf numFmtId="0" fontId="2" fillId="41" borderId="16" xfId="0" applyFont="1" applyFill="1" applyBorder="1" applyAlignment="1">
      <alignment/>
    </xf>
    <xf numFmtId="0" fontId="0" fillId="41" borderId="17" xfId="0" applyFill="1" applyBorder="1" applyAlignment="1">
      <alignment/>
    </xf>
    <xf numFmtId="0" fontId="2" fillId="42" borderId="20" xfId="0" applyFont="1" applyFill="1" applyBorder="1" applyAlignment="1">
      <alignment vertical="center"/>
    </xf>
    <xf numFmtId="0" fontId="2" fillId="42" borderId="17" xfId="0" applyFont="1" applyFill="1" applyBorder="1" applyAlignment="1">
      <alignment vertical="center"/>
    </xf>
    <xf numFmtId="0" fontId="2" fillId="42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49" fillId="52" borderId="39" xfId="0" applyFont="1" applyFill="1" applyBorder="1" applyAlignment="1">
      <alignment horizontal="right" vertical="center"/>
    </xf>
    <xf numFmtId="0" fontId="49" fillId="52" borderId="36" xfId="0" applyFont="1" applyFill="1" applyBorder="1" applyAlignment="1">
      <alignment horizontal="right" vertical="center"/>
    </xf>
    <xf numFmtId="0" fontId="49" fillId="52" borderId="24" xfId="0" applyFont="1" applyFill="1" applyBorder="1" applyAlignment="1">
      <alignment horizontal="right" vertical="center"/>
    </xf>
    <xf numFmtId="0" fontId="2" fillId="42" borderId="20" xfId="0" applyFont="1" applyFill="1" applyBorder="1" applyAlignment="1">
      <alignment horizontal="center" vertical="center"/>
    </xf>
    <xf numFmtId="0" fontId="2" fillId="42" borderId="17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55" borderId="16" xfId="0" applyFont="1" applyFill="1" applyBorder="1" applyAlignment="1">
      <alignment horizontal="center" vertical="center"/>
    </xf>
    <xf numFmtId="0" fontId="5" fillId="55" borderId="20" xfId="0" applyFont="1" applyFill="1" applyBorder="1" applyAlignment="1">
      <alignment horizontal="center" vertical="center"/>
    </xf>
    <xf numFmtId="0" fontId="5" fillId="55" borderId="17" xfId="0" applyFont="1" applyFill="1" applyBorder="1" applyAlignment="1">
      <alignment horizontal="center" vertical="center"/>
    </xf>
    <xf numFmtId="0" fontId="2" fillId="47" borderId="16" xfId="0" applyFont="1" applyFill="1" applyBorder="1" applyAlignment="1">
      <alignment/>
    </xf>
    <xf numFmtId="0" fontId="0" fillId="47" borderId="17" xfId="0" applyFill="1" applyBorder="1" applyAlignment="1">
      <alignment/>
    </xf>
    <xf numFmtId="0" fontId="2" fillId="47" borderId="17" xfId="0" applyFont="1" applyFill="1" applyBorder="1" applyAlignment="1">
      <alignment/>
    </xf>
    <xf numFmtId="0" fontId="2" fillId="38" borderId="16" xfId="0" applyFont="1" applyFill="1" applyBorder="1" applyAlignment="1">
      <alignment/>
    </xf>
    <xf numFmtId="0" fontId="0" fillId="38" borderId="17" xfId="0" applyFill="1" applyBorder="1" applyAlignment="1">
      <alignment/>
    </xf>
    <xf numFmtId="0" fontId="2" fillId="38" borderId="17" xfId="0" applyFont="1" applyFill="1" applyBorder="1" applyAlignment="1">
      <alignment/>
    </xf>
    <xf numFmtId="0" fontId="2" fillId="48" borderId="16" xfId="0" applyFont="1" applyFill="1" applyBorder="1" applyAlignment="1">
      <alignment/>
    </xf>
    <xf numFmtId="0" fontId="0" fillId="48" borderId="17" xfId="0" applyFill="1" applyBorder="1" applyAlignment="1">
      <alignment/>
    </xf>
    <xf numFmtId="0" fontId="2" fillId="48" borderId="17" xfId="0" applyFont="1" applyFill="1" applyBorder="1" applyAlignment="1">
      <alignment/>
    </xf>
    <xf numFmtId="0" fontId="2" fillId="49" borderId="16" xfId="0" applyFont="1" applyFill="1" applyBorder="1" applyAlignment="1">
      <alignment/>
    </xf>
    <xf numFmtId="0" fontId="0" fillId="49" borderId="17" xfId="0" applyFill="1" applyBorder="1" applyAlignment="1">
      <alignment/>
    </xf>
    <xf numFmtId="0" fontId="2" fillId="49" borderId="17" xfId="0" applyFont="1" applyFill="1" applyBorder="1" applyAlignment="1">
      <alignment/>
    </xf>
    <xf numFmtId="1" fontId="0" fillId="0" borderId="27" xfId="0" applyNumberFormat="1" applyBorder="1" applyAlignment="1">
      <alignment horizontal="center" vertical="center"/>
    </xf>
    <xf numFmtId="1" fontId="0" fillId="0" borderId="27" xfId="0" applyNumberFormat="1" applyBorder="1" applyAlignment="1">
      <alignment vertical="center"/>
    </xf>
    <xf numFmtId="1" fontId="0" fillId="0" borderId="31" xfId="0" applyNumberForma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5" borderId="16" xfId="0" applyFont="1" applyFill="1" applyBorder="1" applyAlignment="1">
      <alignment horizontal="left" vertical="center"/>
    </xf>
    <xf numFmtId="0" fontId="0" fillId="35" borderId="20" xfId="0" applyFill="1" applyBorder="1" applyAlignment="1">
      <alignment horizontal="left" vertical="center"/>
    </xf>
    <xf numFmtId="1" fontId="2" fillId="35" borderId="15" xfId="0" applyNumberFormat="1" applyFont="1" applyFill="1" applyBorder="1" applyAlignment="1">
      <alignment horizontal="center" vertical="center"/>
    </xf>
    <xf numFmtId="1" fontId="0" fillId="35" borderId="15" xfId="0" applyNumberFormat="1" applyFill="1" applyBorder="1" applyAlignment="1">
      <alignment horizontal="center" vertical="center"/>
    </xf>
    <xf numFmtId="1" fontId="2" fillId="35" borderId="16" xfId="0" applyNumberFormat="1" applyFont="1" applyFill="1" applyBorder="1" applyAlignment="1">
      <alignment horizontal="center" vertical="center"/>
    </xf>
    <xf numFmtId="1" fontId="0" fillId="35" borderId="20" xfId="0" applyNumberFormat="1" applyFill="1" applyBorder="1" applyAlignment="1">
      <alignment vertical="center"/>
    </xf>
    <xf numFmtId="1" fontId="0" fillId="35" borderId="17" xfId="0" applyNumberFormat="1" applyFill="1" applyBorder="1" applyAlignment="1">
      <alignment vertical="center"/>
    </xf>
    <xf numFmtId="0" fontId="8" fillId="33" borderId="19" xfId="0" applyFont="1" applyFill="1" applyBorder="1" applyAlignment="1">
      <alignment horizontal="center" vertical="center" wrapText="1"/>
    </xf>
    <xf numFmtId="0" fontId="7" fillId="33" borderId="48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" fontId="7" fillId="33" borderId="48" xfId="0" applyNumberFormat="1" applyFont="1" applyFill="1" applyBorder="1" applyAlignment="1">
      <alignment horizontal="center" vertical="center" wrapText="1"/>
    </xf>
    <xf numFmtId="1" fontId="0" fillId="0" borderId="46" xfId="0" applyNumberFormat="1" applyBorder="1" applyAlignment="1">
      <alignment horizontal="center" vertical="center" wrapText="1"/>
    </xf>
    <xf numFmtId="1" fontId="8" fillId="33" borderId="25" xfId="0" applyNumberFormat="1" applyFont="1" applyFill="1" applyBorder="1" applyAlignment="1">
      <alignment horizontal="center" vertical="center" wrapText="1"/>
    </xf>
    <xf numFmtId="1" fontId="0" fillId="0" borderId="23" xfId="0" applyNumberFormat="1" applyBorder="1" applyAlignment="1">
      <alignment horizontal="center" vertical="center" wrapText="1"/>
    </xf>
    <xf numFmtId="1" fontId="7" fillId="33" borderId="11" xfId="0" applyNumberFormat="1" applyFont="1" applyFill="1" applyBorder="1" applyAlignment="1">
      <alignment horizontal="center" vertical="center" wrapText="1"/>
    </xf>
    <xf numFmtId="1" fontId="8" fillId="33" borderId="11" xfId="0" applyNumberFormat="1" applyFont="1" applyFill="1" applyBorder="1" applyAlignment="1">
      <alignment horizontal="center" vertical="center" wrapText="1"/>
    </xf>
    <xf numFmtId="1" fontId="7" fillId="33" borderId="19" xfId="0" applyNumberFormat="1" applyFont="1" applyFill="1" applyBorder="1" applyAlignment="1">
      <alignment horizontal="center" vertical="center" wrapText="1"/>
    </xf>
    <xf numFmtId="1" fontId="8" fillId="33" borderId="19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" fontId="0" fillId="0" borderId="26" xfId="0" applyNumberFormat="1" applyBorder="1" applyAlignment="1">
      <alignment horizontal="center" vertical="center"/>
    </xf>
    <xf numFmtId="1" fontId="0" fillId="0" borderId="26" xfId="0" applyNumberFormat="1" applyBorder="1" applyAlignment="1">
      <alignment vertical="center"/>
    </xf>
    <xf numFmtId="0" fontId="0" fillId="0" borderId="49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4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" fontId="0" fillId="0" borderId="50" xfId="0" applyNumberFormat="1" applyBorder="1" applyAlignment="1">
      <alignment horizontal="center" vertical="center"/>
    </xf>
    <xf numFmtId="1" fontId="0" fillId="0" borderId="50" xfId="0" applyNumberFormat="1" applyBorder="1" applyAlignment="1">
      <alignment vertical="center"/>
    </xf>
    <xf numFmtId="0" fontId="0" fillId="0" borderId="40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1" fontId="0" fillId="0" borderId="42" xfId="0" applyNumberFormat="1" applyBorder="1" applyAlignment="1">
      <alignment horizontal="center" vertical="center"/>
    </xf>
    <xf numFmtId="1" fontId="0" fillId="0" borderId="42" xfId="0" applyNumberFormat="1" applyBorder="1" applyAlignment="1">
      <alignment vertical="center"/>
    </xf>
    <xf numFmtId="1" fontId="0" fillId="0" borderId="28" xfId="0" applyNumberFormat="1" applyBorder="1" applyAlignment="1">
      <alignment horizontal="center" vertic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" fontId="0" fillId="0" borderId="51" xfId="0" applyNumberFormat="1" applyBorder="1" applyAlignment="1">
      <alignment horizontal="center" vertical="center"/>
    </xf>
    <xf numFmtId="1" fontId="0" fillId="0" borderId="4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" fontId="8" fillId="33" borderId="18" xfId="0" applyNumberFormat="1" applyFont="1" applyFill="1" applyBorder="1" applyAlignment="1">
      <alignment horizontal="center" vertical="center" wrapText="1"/>
    </xf>
    <xf numFmtId="1" fontId="0" fillId="0" borderId="41" xfId="0" applyNumberFormat="1" applyBorder="1" applyAlignment="1">
      <alignment horizontal="center" vertical="center" wrapText="1"/>
    </xf>
    <xf numFmtId="1" fontId="7" fillId="33" borderId="13" xfId="0" applyNumberFormat="1" applyFont="1" applyFill="1" applyBorder="1" applyAlignment="1">
      <alignment horizontal="center" vertical="center" wrapText="1"/>
    </xf>
    <xf numFmtId="1" fontId="8" fillId="33" borderId="13" xfId="0" applyNumberFormat="1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5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1" fontId="7" fillId="34" borderId="39" xfId="0" applyNumberFormat="1" applyFont="1" applyFill="1" applyBorder="1" applyAlignment="1">
      <alignment horizontal="center" vertical="center"/>
    </xf>
    <xf numFmtId="1" fontId="7" fillId="34" borderId="36" xfId="0" applyNumberFormat="1" applyFont="1" applyFill="1" applyBorder="1" applyAlignment="1">
      <alignment horizontal="center" vertical="center"/>
    </xf>
    <xf numFmtId="1" fontId="7" fillId="34" borderId="24" xfId="0" applyNumberFormat="1" applyFont="1" applyFill="1" applyBorder="1" applyAlignment="1">
      <alignment horizontal="center" vertical="center"/>
    </xf>
    <xf numFmtId="1" fontId="0" fillId="0" borderId="37" xfId="0" applyNumberFormat="1" applyBorder="1" applyAlignment="1">
      <alignment horizontal="center" vertical="center"/>
    </xf>
    <xf numFmtId="1" fontId="0" fillId="0" borderId="37" xfId="0" applyNumberFormat="1" applyBorder="1" applyAlignment="1">
      <alignment vertical="center"/>
    </xf>
    <xf numFmtId="1" fontId="0" fillId="0" borderId="49" xfId="0" applyNumberFormat="1" applyBorder="1" applyAlignment="1">
      <alignment horizontal="center" vertical="center"/>
    </xf>
    <xf numFmtId="1" fontId="0" fillId="0" borderId="32" xfId="0" applyNumberFormat="1" applyBorder="1" applyAlignment="1">
      <alignment horizontal="center" vertical="center"/>
    </xf>
    <xf numFmtId="1" fontId="0" fillId="0" borderId="33" xfId="0" applyNumberFormat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2</xdr:row>
      <xdr:rowOff>114300</xdr:rowOff>
    </xdr:from>
    <xdr:to>
      <xdr:col>7</xdr:col>
      <xdr:colOff>352425</xdr:colOff>
      <xdr:row>8</xdr:row>
      <xdr:rowOff>152400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171700" y="495300"/>
          <a:ext cx="2505075" cy="1181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6576" rIns="36576" bIns="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UDRUGA ZA SPORTSKU REKREACIJU 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"SPORT ZA SVE" LEPOGLAVA</a:t>
          </a:r>
        </a:p>
      </xdr:txBody>
    </xdr:sp>
    <xdr:clientData/>
  </xdr:twoCellAnchor>
  <xdr:twoCellAnchor editAs="oneCell">
    <xdr:from>
      <xdr:col>1</xdr:col>
      <xdr:colOff>228600</xdr:colOff>
      <xdr:row>2</xdr:row>
      <xdr:rowOff>28575</xdr:rowOff>
    </xdr:from>
    <xdr:to>
      <xdr:col>3</xdr:col>
      <xdr:colOff>161925</xdr:colOff>
      <xdr:row>9</xdr:row>
      <xdr:rowOff>66675</xdr:rowOff>
    </xdr:to>
    <xdr:pic>
      <xdr:nvPicPr>
        <xdr:cNvPr id="2" name="Slika 5" descr="LOGO US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409575"/>
          <a:ext cx="1152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457200</xdr:colOff>
      <xdr:row>24</xdr:row>
      <xdr:rowOff>180975</xdr:rowOff>
    </xdr:from>
    <xdr:to>
      <xdr:col>8</xdr:col>
      <xdr:colOff>361950</xdr:colOff>
      <xdr:row>37</xdr:row>
      <xdr:rowOff>161925</xdr:rowOff>
    </xdr:to>
    <xdr:pic>
      <xdr:nvPicPr>
        <xdr:cNvPr id="3" name="Slika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5400675"/>
          <a:ext cx="483870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2</xdr:row>
      <xdr:rowOff>66675</xdr:rowOff>
    </xdr:from>
    <xdr:to>
      <xdr:col>6</xdr:col>
      <xdr:colOff>609600</xdr:colOff>
      <xdr:row>8</xdr:row>
      <xdr:rowOff>114300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828800" y="447675"/>
          <a:ext cx="2857500" cy="1190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6576" rIns="36576" bIns="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UDRUGA ZA SPORTSKU REKREACIJU 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"SPORT ZA SVE" LEPOGLAVA</a:t>
          </a:r>
        </a:p>
      </xdr:txBody>
    </xdr:sp>
    <xdr:clientData/>
  </xdr:twoCellAnchor>
  <xdr:twoCellAnchor editAs="oneCell">
    <xdr:from>
      <xdr:col>1</xdr:col>
      <xdr:colOff>19050</xdr:colOff>
      <xdr:row>2</xdr:row>
      <xdr:rowOff>19050</xdr:rowOff>
    </xdr:from>
    <xdr:to>
      <xdr:col>2</xdr:col>
      <xdr:colOff>600075</xdr:colOff>
      <xdr:row>9</xdr:row>
      <xdr:rowOff>57150</xdr:rowOff>
    </xdr:to>
    <xdr:pic>
      <xdr:nvPicPr>
        <xdr:cNvPr id="2" name="Slika 5" descr="LOGO US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00050"/>
          <a:ext cx="11906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504825</xdr:colOff>
      <xdr:row>14</xdr:row>
      <xdr:rowOff>85725</xdr:rowOff>
    </xdr:from>
    <xdr:to>
      <xdr:col>7</xdr:col>
      <xdr:colOff>180975</xdr:colOff>
      <xdr:row>33</xdr:row>
      <xdr:rowOff>180975</xdr:rowOff>
    </xdr:to>
    <xdr:pic>
      <xdr:nvPicPr>
        <xdr:cNvPr id="3" name="Slika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2752725"/>
          <a:ext cx="4362450" cy="389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7:I37"/>
  <sheetViews>
    <sheetView showGridLines="0" view="pageLayout" zoomScaleNormal="75" zoomScaleSheetLayoutView="100" workbookViewId="0" topLeftCell="A19">
      <selection activeCell="G24" sqref="G24"/>
    </sheetView>
  </sheetViews>
  <sheetFormatPr defaultColWidth="9.140625" defaultRowHeight="15"/>
  <cols>
    <col min="6" max="6" width="10.00390625" style="0" customWidth="1"/>
  </cols>
  <sheetData>
    <row r="17" spans="1:9" ht="51">
      <c r="A17" s="358" t="s">
        <v>216</v>
      </c>
      <c r="B17" s="358"/>
      <c r="C17" s="358"/>
      <c r="D17" s="358"/>
      <c r="E17" s="358"/>
      <c r="F17" s="358"/>
      <c r="G17" s="358"/>
      <c r="H17" s="358"/>
      <c r="I17" s="358"/>
    </row>
    <row r="20" spans="1:9" ht="30">
      <c r="A20" s="359" t="s">
        <v>217</v>
      </c>
      <c r="B20" s="359"/>
      <c r="C20" s="359"/>
      <c r="D20" s="359"/>
      <c r="E20" s="359"/>
      <c r="F20" s="359"/>
      <c r="G20" s="359"/>
      <c r="H20" s="359"/>
      <c r="I20" s="359"/>
    </row>
    <row r="35" spans="3:5" ht="15">
      <c r="C35" s="357"/>
      <c r="D35" s="357"/>
      <c r="E35" s="357"/>
    </row>
    <row r="37" ht="15">
      <c r="D37" s="1"/>
    </row>
  </sheetData>
  <sheetProtection password="C7CB" sheet="1" selectLockedCells="1"/>
  <mergeCells count="3">
    <mergeCell ref="C35:E35"/>
    <mergeCell ref="A17:I17"/>
    <mergeCell ref="A20:I20"/>
  </mergeCells>
  <printOptions/>
  <pageMargins left="0.96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3"/>
  <sheetViews>
    <sheetView showGridLines="0" view="pageBreakPreview" zoomScaleNormal="75" zoomScaleSheetLayoutView="100" zoomScalePageLayoutView="80" workbookViewId="0" topLeftCell="A118">
      <selection activeCell="E18" sqref="E18"/>
    </sheetView>
  </sheetViews>
  <sheetFormatPr defaultColWidth="9.140625" defaultRowHeight="15"/>
  <cols>
    <col min="1" max="1" width="14.421875" style="0" customWidth="1"/>
    <col min="2" max="2" width="18.140625" style="2" customWidth="1"/>
    <col min="3" max="3" width="9.421875" style="0" bestFit="1" customWidth="1"/>
    <col min="4" max="4" width="15.00390625" style="2" bestFit="1" customWidth="1"/>
    <col min="5" max="5" width="12.7109375" style="2" bestFit="1" customWidth="1"/>
    <col min="6" max="6" width="9.140625" style="12" customWidth="1"/>
    <col min="7" max="7" width="9.140625" style="2" hidden="1" customWidth="1"/>
  </cols>
  <sheetData>
    <row r="1" ht="15">
      <c r="F1" s="2"/>
    </row>
    <row r="3" spans="1:6" ht="18.75">
      <c r="A3" s="378" t="s">
        <v>54</v>
      </c>
      <c r="B3" s="357"/>
      <c r="C3" s="357"/>
      <c r="D3" s="357"/>
      <c r="E3" s="357"/>
      <c r="F3" s="357"/>
    </row>
    <row r="6" ht="15.75" thickBot="1"/>
    <row r="7" spans="1:5" ht="16.5" thickBot="1" thickTop="1">
      <c r="A7" s="52" t="s">
        <v>2</v>
      </c>
      <c r="B7" s="407" t="s">
        <v>0</v>
      </c>
      <c r="C7" s="408"/>
      <c r="D7" s="52" t="s">
        <v>5</v>
      </c>
      <c r="E7" s="52" t="s">
        <v>27</v>
      </c>
    </row>
    <row r="8" ht="16.5" thickBot="1" thickTop="1"/>
    <row r="9" spans="1:6" ht="15.75" thickBot="1">
      <c r="A9" s="4" t="s">
        <v>9</v>
      </c>
      <c r="B9" s="4" t="s">
        <v>3</v>
      </c>
      <c r="C9" s="4" t="s">
        <v>6</v>
      </c>
      <c r="D9" s="4" t="s">
        <v>7</v>
      </c>
      <c r="E9" s="5" t="s">
        <v>8</v>
      </c>
      <c r="F9" s="13" t="s">
        <v>10</v>
      </c>
    </row>
    <row r="10" spans="1:6" ht="15">
      <c r="A10" s="117" t="s">
        <v>1</v>
      </c>
      <c r="B10" s="121" t="s">
        <v>97</v>
      </c>
      <c r="C10" s="120" t="s">
        <v>85</v>
      </c>
      <c r="D10" s="120">
        <v>146</v>
      </c>
      <c r="E10" s="90" t="s">
        <v>491</v>
      </c>
      <c r="F10" s="119">
        <v>50</v>
      </c>
    </row>
    <row r="11" spans="1:6" ht="15">
      <c r="A11" s="314"/>
      <c r="B11" s="110"/>
      <c r="C11" s="314"/>
      <c r="D11" s="110"/>
      <c r="E11" s="81"/>
      <c r="F11" s="112"/>
    </row>
    <row r="12" spans="1:6" ht="15.75" thickBot="1">
      <c r="A12" s="314"/>
      <c r="B12" s="110"/>
      <c r="C12" s="314"/>
      <c r="D12" s="110"/>
      <c r="E12" s="81"/>
      <c r="F12" s="112"/>
    </row>
    <row r="13" spans="1:6" ht="16.5" thickBot="1" thickTop="1">
      <c r="A13" s="344" t="s">
        <v>2</v>
      </c>
      <c r="B13" s="404" t="s">
        <v>0</v>
      </c>
      <c r="C13" s="405"/>
      <c r="D13" s="344" t="s">
        <v>5</v>
      </c>
      <c r="E13" s="345" t="s">
        <v>28</v>
      </c>
      <c r="F13" s="112"/>
    </row>
    <row r="14" spans="1:6" ht="16.5" thickBot="1" thickTop="1">
      <c r="A14" s="314"/>
      <c r="B14" s="110"/>
      <c r="C14" s="314"/>
      <c r="D14" s="110"/>
      <c r="E14" s="81"/>
      <c r="F14" s="112"/>
    </row>
    <row r="15" spans="1:6" ht="15.75" thickBot="1">
      <c r="A15" s="115" t="s">
        <v>9</v>
      </c>
      <c r="B15" s="115" t="s">
        <v>3</v>
      </c>
      <c r="C15" s="115" t="s">
        <v>6</v>
      </c>
      <c r="D15" s="115" t="s">
        <v>7</v>
      </c>
      <c r="E15" s="83" t="s">
        <v>8</v>
      </c>
      <c r="F15" s="116" t="s">
        <v>10</v>
      </c>
    </row>
    <row r="16" spans="1:11" ht="15">
      <c r="A16" s="117" t="s">
        <v>1</v>
      </c>
      <c r="B16" s="118" t="s">
        <v>453</v>
      </c>
      <c r="C16" s="117" t="s">
        <v>273</v>
      </c>
      <c r="D16" s="117">
        <v>61</v>
      </c>
      <c r="E16" s="89" t="s">
        <v>492</v>
      </c>
      <c r="F16" s="119">
        <v>50</v>
      </c>
      <c r="H16" s="7"/>
      <c r="I16" s="9"/>
      <c r="J16" s="7"/>
      <c r="K16" s="9"/>
    </row>
    <row r="17" spans="1:11" ht="15">
      <c r="A17" s="314"/>
      <c r="B17" s="110"/>
      <c r="C17" s="314"/>
      <c r="D17" s="110"/>
      <c r="E17" s="81"/>
      <c r="F17" s="112"/>
      <c r="I17" s="2"/>
      <c r="K17" s="2"/>
    </row>
    <row r="18" spans="1:6" ht="15">
      <c r="A18" s="314"/>
      <c r="B18" s="110"/>
      <c r="C18" s="314"/>
      <c r="D18" s="110"/>
      <c r="E18" s="81"/>
      <c r="F18" s="112"/>
    </row>
    <row r="19" spans="1:7" ht="15.75" thickBot="1">
      <c r="A19" s="125"/>
      <c r="B19" s="126"/>
      <c r="C19" s="125"/>
      <c r="D19" s="126"/>
      <c r="E19" s="84"/>
      <c r="F19" s="127"/>
      <c r="G19" s="11"/>
    </row>
    <row r="20" spans="1:7" ht="15.75" thickTop="1">
      <c r="A20" s="123"/>
      <c r="B20" s="124"/>
      <c r="C20" s="123"/>
      <c r="D20" s="124"/>
      <c r="E20" s="85"/>
      <c r="F20" s="128"/>
      <c r="G20" s="9"/>
    </row>
    <row r="21" spans="1:6" ht="15">
      <c r="A21" s="314"/>
      <c r="B21" s="110"/>
      <c r="C21" s="314"/>
      <c r="D21" s="110"/>
      <c r="E21" s="81"/>
      <c r="F21" s="112"/>
    </row>
    <row r="22" spans="1:6" ht="15.75" thickBot="1">
      <c r="A22" s="314"/>
      <c r="B22" s="110"/>
      <c r="C22" s="314"/>
      <c r="D22" s="110"/>
      <c r="E22" s="81"/>
      <c r="F22" s="112"/>
    </row>
    <row r="23" spans="1:6" ht="16.5" thickBot="1" thickTop="1">
      <c r="A23" s="344" t="s">
        <v>2</v>
      </c>
      <c r="B23" s="404" t="s">
        <v>29</v>
      </c>
      <c r="C23" s="405"/>
      <c r="D23" s="344" t="s">
        <v>30</v>
      </c>
      <c r="E23" s="345" t="s">
        <v>27</v>
      </c>
      <c r="F23" s="112"/>
    </row>
    <row r="24" spans="1:6" ht="16.5" thickBot="1" thickTop="1">
      <c r="A24" s="314"/>
      <c r="B24" s="110"/>
      <c r="C24" s="314"/>
      <c r="D24" s="110"/>
      <c r="E24" s="81"/>
      <c r="F24" s="112"/>
    </row>
    <row r="25" spans="1:6" ht="15.75" thickBot="1">
      <c r="A25" s="115" t="s">
        <v>9</v>
      </c>
      <c r="B25" s="115" t="s">
        <v>3</v>
      </c>
      <c r="C25" s="115" t="s">
        <v>6</v>
      </c>
      <c r="D25" s="115" t="s">
        <v>7</v>
      </c>
      <c r="E25" s="83" t="s">
        <v>8</v>
      </c>
      <c r="F25" s="116" t="s">
        <v>10</v>
      </c>
    </row>
    <row r="26" spans="1:6" ht="15">
      <c r="A26" s="117" t="s">
        <v>1</v>
      </c>
      <c r="B26" s="118" t="s">
        <v>99</v>
      </c>
      <c r="C26" s="117" t="s">
        <v>90</v>
      </c>
      <c r="D26" s="117">
        <v>83</v>
      </c>
      <c r="E26" s="89" t="s">
        <v>493</v>
      </c>
      <c r="F26" s="119">
        <v>50</v>
      </c>
    </row>
    <row r="27" spans="1:6" ht="15">
      <c r="A27" s="120" t="s">
        <v>11</v>
      </c>
      <c r="B27" s="121" t="s">
        <v>224</v>
      </c>
      <c r="C27" s="120" t="s">
        <v>90</v>
      </c>
      <c r="D27" s="120">
        <v>45</v>
      </c>
      <c r="E27" s="90" t="s">
        <v>494</v>
      </c>
      <c r="F27" s="122">
        <v>45</v>
      </c>
    </row>
    <row r="28" spans="1:6" ht="15">
      <c r="A28" s="315" t="s">
        <v>15</v>
      </c>
      <c r="B28" s="121" t="s">
        <v>100</v>
      </c>
      <c r="C28" s="120" t="s">
        <v>90</v>
      </c>
      <c r="D28" s="120">
        <v>32</v>
      </c>
      <c r="E28" s="90" t="s">
        <v>495</v>
      </c>
      <c r="F28" s="122">
        <v>42</v>
      </c>
    </row>
    <row r="29" spans="1:6" ht="15">
      <c r="A29" s="120" t="s">
        <v>16</v>
      </c>
      <c r="B29" s="121" t="s">
        <v>226</v>
      </c>
      <c r="C29" s="120" t="s">
        <v>86</v>
      </c>
      <c r="D29" s="120">
        <v>122</v>
      </c>
      <c r="E29" s="90" t="s">
        <v>496</v>
      </c>
      <c r="F29" s="122">
        <v>40</v>
      </c>
    </row>
    <row r="30" spans="1:6" ht="15">
      <c r="A30" s="120" t="s">
        <v>17</v>
      </c>
      <c r="B30" s="134" t="s">
        <v>102</v>
      </c>
      <c r="C30" s="120" t="s">
        <v>86</v>
      </c>
      <c r="D30" s="120">
        <v>60</v>
      </c>
      <c r="E30" s="90" t="s">
        <v>498</v>
      </c>
      <c r="F30" s="122">
        <v>39</v>
      </c>
    </row>
    <row r="31" spans="1:6" ht="15">
      <c r="A31" s="120" t="s">
        <v>46</v>
      </c>
      <c r="B31" s="134" t="s">
        <v>405</v>
      </c>
      <c r="C31" s="120" t="s">
        <v>90</v>
      </c>
      <c r="D31" s="120">
        <v>64</v>
      </c>
      <c r="E31" s="90" t="s">
        <v>497</v>
      </c>
      <c r="F31" s="122">
        <v>38</v>
      </c>
    </row>
    <row r="32" spans="1:6" ht="15">
      <c r="A32" s="124"/>
      <c r="B32" s="240"/>
      <c r="C32" s="124"/>
      <c r="D32" s="124"/>
      <c r="E32" s="85"/>
      <c r="F32" s="293"/>
    </row>
    <row r="33" spans="1:6" ht="15.75" thickBot="1">
      <c r="A33" s="314"/>
      <c r="F33" s="112"/>
    </row>
    <row r="34" spans="1:7" ht="16.5" thickBot="1" thickTop="1">
      <c r="A34" s="344" t="s">
        <v>2</v>
      </c>
      <c r="B34" s="404" t="s">
        <v>29</v>
      </c>
      <c r="C34" s="405"/>
      <c r="D34" s="344" t="s">
        <v>30</v>
      </c>
      <c r="E34" s="345" t="s">
        <v>28</v>
      </c>
      <c r="F34" s="112"/>
      <c r="G34" s="9"/>
    </row>
    <row r="35" spans="1:7" ht="16.5" thickBot="1" thickTop="1">
      <c r="A35" s="314"/>
      <c r="B35" s="110"/>
      <c r="C35" s="314"/>
      <c r="D35" s="110"/>
      <c r="E35" s="81"/>
      <c r="F35" s="112"/>
      <c r="G35" s="9"/>
    </row>
    <row r="36" spans="1:7" ht="15.75" thickBot="1">
      <c r="A36" s="115" t="s">
        <v>9</v>
      </c>
      <c r="B36" s="115" t="s">
        <v>3</v>
      </c>
      <c r="C36" s="115" t="s">
        <v>6</v>
      </c>
      <c r="D36" s="115" t="s">
        <v>7</v>
      </c>
      <c r="E36" s="83" t="s">
        <v>8</v>
      </c>
      <c r="F36" s="116" t="s">
        <v>10</v>
      </c>
      <c r="G36" s="11"/>
    </row>
    <row r="37" spans="1:7" ht="15">
      <c r="A37" s="129" t="s">
        <v>1</v>
      </c>
      <c r="B37" s="130" t="s">
        <v>106</v>
      </c>
      <c r="C37" s="129" t="s">
        <v>90</v>
      </c>
      <c r="D37" s="129">
        <v>98</v>
      </c>
      <c r="E37" s="108" t="s">
        <v>499</v>
      </c>
      <c r="F37" s="131">
        <v>50</v>
      </c>
      <c r="G37" s="9"/>
    </row>
    <row r="38" spans="1:7" ht="15">
      <c r="A38" s="120" t="s">
        <v>11</v>
      </c>
      <c r="B38" s="134" t="s">
        <v>136</v>
      </c>
      <c r="C38" s="120" t="s">
        <v>85</v>
      </c>
      <c r="D38" s="120">
        <v>50</v>
      </c>
      <c r="E38" s="90" t="s">
        <v>501</v>
      </c>
      <c r="F38" s="122">
        <v>45</v>
      </c>
      <c r="G38" s="9"/>
    </row>
    <row r="39" spans="1:6" ht="15">
      <c r="A39" s="120" t="s">
        <v>15</v>
      </c>
      <c r="B39" s="134" t="s">
        <v>138</v>
      </c>
      <c r="C39" s="120" t="s">
        <v>85</v>
      </c>
      <c r="D39" s="120">
        <v>35</v>
      </c>
      <c r="E39" s="281" t="s">
        <v>500</v>
      </c>
      <c r="F39" s="122">
        <v>42</v>
      </c>
    </row>
    <row r="40" spans="1:6" ht="15">
      <c r="A40" s="314"/>
      <c r="E40" s="85"/>
      <c r="F40" s="128"/>
    </row>
    <row r="41" spans="1:6" ht="15">
      <c r="A41" s="314"/>
      <c r="F41" s="128"/>
    </row>
    <row r="42" spans="1:6" ht="15.75" thickBot="1">
      <c r="A42" s="125"/>
      <c r="B42" s="126"/>
      <c r="C42" s="125"/>
      <c r="D42" s="126"/>
      <c r="E42" s="84"/>
      <c r="F42" s="127"/>
    </row>
    <row r="43" spans="1:6" ht="15.75" thickTop="1">
      <c r="A43" s="123"/>
      <c r="B43" s="124"/>
      <c r="C43" s="123"/>
      <c r="D43" s="124"/>
      <c r="E43" s="85"/>
      <c r="F43" s="128"/>
    </row>
    <row r="44" spans="1:6" ht="15">
      <c r="A44" s="123"/>
      <c r="B44" s="124"/>
      <c r="C44" s="123"/>
      <c r="D44" s="124"/>
      <c r="E44" s="85"/>
      <c r="F44" s="128"/>
    </row>
    <row r="45" spans="1:6" ht="15.75" thickBot="1">
      <c r="A45" s="314"/>
      <c r="B45" s="110"/>
      <c r="C45" s="314"/>
      <c r="D45" s="110"/>
      <c r="E45" s="81"/>
      <c r="F45" s="112"/>
    </row>
    <row r="46" spans="1:6" ht="16.5" thickBot="1" thickTop="1">
      <c r="A46" s="344" t="s">
        <v>2</v>
      </c>
      <c r="B46" s="404" t="s">
        <v>13</v>
      </c>
      <c r="C46" s="405"/>
      <c r="D46" s="344" t="s">
        <v>12</v>
      </c>
      <c r="E46" s="345" t="s">
        <v>27</v>
      </c>
      <c r="F46" s="112"/>
    </row>
    <row r="47" spans="1:6" ht="16.5" thickBot="1" thickTop="1">
      <c r="A47" s="314"/>
      <c r="B47" s="110"/>
      <c r="C47" s="314"/>
      <c r="D47" s="110"/>
      <c r="E47" s="81"/>
      <c r="F47" s="112"/>
    </row>
    <row r="48" spans="1:6" ht="15.75" thickBot="1">
      <c r="A48" s="115" t="s">
        <v>9</v>
      </c>
      <c r="B48" s="115" t="s">
        <v>3</v>
      </c>
      <c r="C48" s="115" t="s">
        <v>6</v>
      </c>
      <c r="D48" s="115" t="s">
        <v>7</v>
      </c>
      <c r="E48" s="83" t="s">
        <v>8</v>
      </c>
      <c r="F48" s="116" t="s">
        <v>10</v>
      </c>
    </row>
    <row r="49" spans="1:6" ht="15">
      <c r="A49" s="117" t="s">
        <v>1</v>
      </c>
      <c r="B49" s="121" t="s">
        <v>108</v>
      </c>
      <c r="C49" s="120" t="s">
        <v>92</v>
      </c>
      <c r="D49" s="120">
        <v>2</v>
      </c>
      <c r="E49" s="89" t="s">
        <v>504</v>
      </c>
      <c r="F49" s="119">
        <v>50</v>
      </c>
    </row>
    <row r="50" spans="1:7" ht="15">
      <c r="A50" s="120" t="s">
        <v>11</v>
      </c>
      <c r="B50" s="121" t="s">
        <v>109</v>
      </c>
      <c r="C50" s="120" t="s">
        <v>31</v>
      </c>
      <c r="D50" s="120">
        <v>87</v>
      </c>
      <c r="E50" s="90" t="s">
        <v>505</v>
      </c>
      <c r="F50" s="122">
        <v>45</v>
      </c>
      <c r="G50" s="9"/>
    </row>
    <row r="51" spans="1:7" ht="15">
      <c r="A51" s="120" t="s">
        <v>15</v>
      </c>
      <c r="B51" s="121" t="s">
        <v>155</v>
      </c>
      <c r="C51" s="120" t="s">
        <v>31</v>
      </c>
      <c r="D51" s="120">
        <v>26</v>
      </c>
      <c r="E51" s="90" t="s">
        <v>506</v>
      </c>
      <c r="F51" s="122">
        <v>42</v>
      </c>
      <c r="G51" s="9"/>
    </row>
    <row r="52" spans="1:7" ht="15">
      <c r="A52" s="120" t="s">
        <v>16</v>
      </c>
      <c r="B52" s="121" t="s">
        <v>146</v>
      </c>
      <c r="C52" s="120" t="s">
        <v>31</v>
      </c>
      <c r="D52" s="120">
        <v>17</v>
      </c>
      <c r="E52" s="90" t="s">
        <v>507</v>
      </c>
      <c r="F52" s="122">
        <v>40</v>
      </c>
      <c r="G52" s="9"/>
    </row>
    <row r="53" spans="1:7" ht="15">
      <c r="A53" s="120" t="s">
        <v>17</v>
      </c>
      <c r="B53" s="121" t="s">
        <v>98</v>
      </c>
      <c r="C53" s="120" t="s">
        <v>31</v>
      </c>
      <c r="D53" s="120">
        <v>68</v>
      </c>
      <c r="E53" s="90" t="s">
        <v>508</v>
      </c>
      <c r="F53" s="122">
        <v>39</v>
      </c>
      <c r="G53" s="9"/>
    </row>
    <row r="54" spans="1:6" ht="15">
      <c r="A54" s="124"/>
      <c r="E54" s="85"/>
      <c r="F54" s="293"/>
    </row>
    <row r="55" spans="1:6" ht="15.75" thickBot="1">
      <c r="A55" s="124"/>
      <c r="E55" s="85"/>
      <c r="F55" s="293"/>
    </row>
    <row r="56" spans="1:6" ht="16.5" thickBot="1" thickTop="1">
      <c r="A56" s="344" t="s">
        <v>2</v>
      </c>
      <c r="B56" s="346" t="s">
        <v>13</v>
      </c>
      <c r="C56" s="347"/>
      <c r="D56" s="344" t="s">
        <v>12</v>
      </c>
      <c r="E56" s="345" t="s">
        <v>28</v>
      </c>
      <c r="F56" s="112"/>
    </row>
    <row r="57" spans="1:6" ht="16.5" thickBot="1" thickTop="1">
      <c r="A57" s="314"/>
      <c r="B57" s="110"/>
      <c r="C57" s="314"/>
      <c r="D57" s="110"/>
      <c r="E57" s="81"/>
      <c r="F57" s="112"/>
    </row>
    <row r="58" spans="1:6" ht="15.75" thickBot="1">
      <c r="A58" s="115" t="s">
        <v>9</v>
      </c>
      <c r="B58" s="115" t="s">
        <v>3</v>
      </c>
      <c r="C58" s="115" t="s">
        <v>6</v>
      </c>
      <c r="D58" s="115" t="s">
        <v>7</v>
      </c>
      <c r="E58" s="83" t="s">
        <v>8</v>
      </c>
      <c r="F58" s="116" t="s">
        <v>10</v>
      </c>
    </row>
    <row r="59" spans="1:6" ht="15">
      <c r="A59" s="117" t="s">
        <v>1</v>
      </c>
      <c r="B59" s="121" t="s">
        <v>103</v>
      </c>
      <c r="C59" s="120" t="s">
        <v>31</v>
      </c>
      <c r="D59" s="120">
        <v>137</v>
      </c>
      <c r="E59" s="90" t="s">
        <v>502</v>
      </c>
      <c r="F59" s="131">
        <v>50</v>
      </c>
    </row>
    <row r="60" spans="1:6" ht="15">
      <c r="A60" s="120" t="s">
        <v>11</v>
      </c>
      <c r="B60" s="121" t="s">
        <v>104</v>
      </c>
      <c r="C60" s="120" t="s">
        <v>31</v>
      </c>
      <c r="D60" s="120">
        <v>5</v>
      </c>
      <c r="E60" s="90" t="s">
        <v>503</v>
      </c>
      <c r="F60" s="122">
        <v>45</v>
      </c>
    </row>
    <row r="61" spans="1:6" ht="15">
      <c r="A61" s="314"/>
      <c r="F61" s="128"/>
    </row>
    <row r="62" spans="1:6" ht="15">
      <c r="A62" s="314"/>
      <c r="E62" s="85"/>
      <c r="F62" s="128"/>
    </row>
    <row r="63" spans="1:6" ht="15.75" thickBot="1">
      <c r="A63" s="125"/>
      <c r="B63" s="126"/>
      <c r="C63" s="125"/>
      <c r="D63" s="126"/>
      <c r="E63" s="84"/>
      <c r="F63" s="127"/>
    </row>
    <row r="64" spans="1:7" ht="15.75" thickTop="1">
      <c r="A64" s="123"/>
      <c r="B64" s="124"/>
      <c r="C64" s="123"/>
      <c r="D64" s="124"/>
      <c r="E64" s="85"/>
      <c r="F64" s="128"/>
      <c r="G64" s="9"/>
    </row>
    <row r="65" spans="1:7" ht="15">
      <c r="A65" s="314"/>
      <c r="B65" s="110"/>
      <c r="C65" s="314"/>
      <c r="D65" s="110"/>
      <c r="E65" s="81"/>
      <c r="F65" s="112"/>
      <c r="G65" s="9"/>
    </row>
    <row r="66" spans="1:7" ht="15.75" thickBot="1">
      <c r="A66" s="314"/>
      <c r="B66" s="110"/>
      <c r="C66" s="314"/>
      <c r="D66" s="110"/>
      <c r="E66" s="81"/>
      <c r="F66" s="112"/>
      <c r="G66" s="11"/>
    </row>
    <row r="67" spans="1:7" ht="16.5" thickBot="1" thickTop="1">
      <c r="A67" s="344" t="s">
        <v>2</v>
      </c>
      <c r="B67" s="404" t="s">
        <v>32</v>
      </c>
      <c r="C67" s="405"/>
      <c r="D67" s="344" t="s">
        <v>33</v>
      </c>
      <c r="E67" s="345" t="s">
        <v>27</v>
      </c>
      <c r="F67" s="112"/>
      <c r="G67" s="9"/>
    </row>
    <row r="68" spans="1:6" ht="16.5" thickBot="1" thickTop="1">
      <c r="A68" s="314"/>
      <c r="B68" s="110"/>
      <c r="C68" s="314"/>
      <c r="D68" s="110"/>
      <c r="E68" s="81"/>
      <c r="F68" s="112"/>
    </row>
    <row r="69" spans="1:6" ht="15.75" thickBot="1">
      <c r="A69" s="115" t="s">
        <v>9</v>
      </c>
      <c r="B69" s="115" t="s">
        <v>3</v>
      </c>
      <c r="C69" s="115" t="s">
        <v>6</v>
      </c>
      <c r="D69" s="115" t="s">
        <v>7</v>
      </c>
      <c r="E69" s="83" t="s">
        <v>8</v>
      </c>
      <c r="F69" s="116" t="s">
        <v>10</v>
      </c>
    </row>
    <row r="70" spans="1:6" ht="15">
      <c r="A70" s="117" t="s">
        <v>1</v>
      </c>
      <c r="B70" s="121" t="s">
        <v>160</v>
      </c>
      <c r="C70" s="120" t="s">
        <v>87</v>
      </c>
      <c r="D70" s="120">
        <v>59</v>
      </c>
      <c r="E70" s="89" t="s">
        <v>509</v>
      </c>
      <c r="F70" s="119">
        <v>50</v>
      </c>
    </row>
    <row r="71" spans="1:6" ht="15">
      <c r="A71" s="120" t="s">
        <v>11</v>
      </c>
      <c r="B71" s="121" t="s">
        <v>107</v>
      </c>
      <c r="C71" s="120" t="s">
        <v>14</v>
      </c>
      <c r="D71" s="120">
        <v>106</v>
      </c>
      <c r="E71" s="90" t="s">
        <v>510</v>
      </c>
      <c r="F71" s="122">
        <v>45</v>
      </c>
    </row>
    <row r="72" spans="1:6" ht="15">
      <c r="A72" s="124"/>
      <c r="B72" s="123"/>
      <c r="C72" s="124"/>
      <c r="D72" s="124"/>
      <c r="E72" s="85"/>
      <c r="F72" s="293"/>
    </row>
    <row r="73" spans="1:6" ht="15.75" thickBot="1">
      <c r="A73" s="314"/>
      <c r="F73" s="112"/>
    </row>
    <row r="74" spans="1:6" ht="16.5" thickBot="1" thickTop="1">
      <c r="A74" s="344" t="s">
        <v>2</v>
      </c>
      <c r="B74" s="404" t="s">
        <v>32</v>
      </c>
      <c r="C74" s="405"/>
      <c r="D74" s="344" t="s">
        <v>33</v>
      </c>
      <c r="E74" s="345" t="s">
        <v>28</v>
      </c>
      <c r="F74" s="112"/>
    </row>
    <row r="75" spans="1:6" ht="16.5" thickBot="1" thickTop="1">
      <c r="A75" s="314"/>
      <c r="B75" s="110"/>
      <c r="C75" s="314"/>
      <c r="D75" s="110"/>
      <c r="E75" s="81"/>
      <c r="F75" s="112"/>
    </row>
    <row r="76" spans="1:6" ht="15.75" thickBot="1">
      <c r="A76" s="115" t="s">
        <v>9</v>
      </c>
      <c r="B76" s="115" t="s">
        <v>3</v>
      </c>
      <c r="C76" s="115" t="s">
        <v>6</v>
      </c>
      <c r="D76" s="115" t="s">
        <v>7</v>
      </c>
      <c r="E76" s="83" t="s">
        <v>8</v>
      </c>
      <c r="F76" s="116" t="s">
        <v>10</v>
      </c>
    </row>
    <row r="77" spans="1:6" ht="15">
      <c r="A77" s="117" t="s">
        <v>1</v>
      </c>
      <c r="B77" s="118" t="s">
        <v>165</v>
      </c>
      <c r="C77" s="117" t="s">
        <v>14</v>
      </c>
      <c r="D77" s="117">
        <v>117</v>
      </c>
      <c r="E77" s="89" t="s">
        <v>511</v>
      </c>
      <c r="F77" s="119">
        <v>50</v>
      </c>
    </row>
    <row r="78" spans="1:7" ht="15">
      <c r="A78" s="314"/>
      <c r="B78" s="124"/>
      <c r="C78" s="123"/>
      <c r="D78" s="135"/>
      <c r="E78" s="85"/>
      <c r="F78" s="128"/>
      <c r="G78" s="9"/>
    </row>
    <row r="79" spans="1:7" ht="15.75" thickBot="1">
      <c r="A79" s="314"/>
      <c r="B79" s="124"/>
      <c r="C79" s="123"/>
      <c r="D79" s="135"/>
      <c r="E79" s="85"/>
      <c r="F79" s="128"/>
      <c r="G79" s="11"/>
    </row>
    <row r="80" spans="1:7" ht="16.5" thickBot="1" thickTop="1">
      <c r="A80" s="125"/>
      <c r="B80" s="126"/>
      <c r="C80" s="125"/>
      <c r="D80" s="126"/>
      <c r="E80" s="84"/>
      <c r="F80" s="127"/>
      <c r="G80" s="9"/>
    </row>
    <row r="81" spans="1:6" ht="15.75" thickTop="1">
      <c r="A81" s="123"/>
      <c r="B81" s="124"/>
      <c r="C81" s="123"/>
      <c r="D81" s="124"/>
      <c r="E81" s="85"/>
      <c r="F81" s="128"/>
    </row>
    <row r="82" spans="1:6" ht="15">
      <c r="A82" s="314"/>
      <c r="B82" s="110"/>
      <c r="C82" s="314"/>
      <c r="D82" s="110"/>
      <c r="E82" s="81"/>
      <c r="F82" s="112"/>
    </row>
    <row r="83" spans="1:6" ht="15.75" thickBot="1">
      <c r="A83" s="314"/>
      <c r="B83" s="110"/>
      <c r="C83" s="314"/>
      <c r="D83" s="110"/>
      <c r="E83" s="81"/>
      <c r="F83" s="112"/>
    </row>
    <row r="84" spans="1:6" ht="16.5" thickBot="1" thickTop="1">
      <c r="A84" s="348" t="s">
        <v>2</v>
      </c>
      <c r="B84" s="406" t="s">
        <v>72</v>
      </c>
      <c r="C84" s="405"/>
      <c r="D84" s="344" t="s">
        <v>30</v>
      </c>
      <c r="E84" s="349" t="s">
        <v>78</v>
      </c>
      <c r="F84" s="112"/>
    </row>
    <row r="85" spans="1:6" ht="16.5" thickBot="1" thickTop="1">
      <c r="A85" s="314"/>
      <c r="B85" s="110"/>
      <c r="C85" s="314"/>
      <c r="D85" s="110"/>
      <c r="E85" s="81"/>
      <c r="F85" s="112"/>
    </row>
    <row r="86" spans="1:6" ht="15.75" thickBot="1">
      <c r="A86" s="277" t="s">
        <v>9</v>
      </c>
      <c r="B86" s="137" t="s">
        <v>3</v>
      </c>
      <c r="C86" s="137" t="s">
        <v>6</v>
      </c>
      <c r="D86" s="137" t="s">
        <v>7</v>
      </c>
      <c r="E86" s="87" t="s">
        <v>8</v>
      </c>
      <c r="F86" s="116" t="s">
        <v>10</v>
      </c>
    </row>
    <row r="87" spans="1:6" ht="15">
      <c r="A87" s="117" t="s">
        <v>1</v>
      </c>
      <c r="B87" s="118" t="s">
        <v>112</v>
      </c>
      <c r="C87" s="120" t="s">
        <v>34</v>
      </c>
      <c r="D87" s="120">
        <v>80</v>
      </c>
      <c r="E87" s="90" t="s">
        <v>512</v>
      </c>
      <c r="F87" s="122">
        <v>50</v>
      </c>
    </row>
    <row r="88" spans="1:6" ht="15">
      <c r="A88" s="124"/>
      <c r="B88" s="123"/>
      <c r="C88" s="124"/>
      <c r="D88" s="124"/>
      <c r="E88" s="85"/>
      <c r="F88" s="293"/>
    </row>
    <row r="89" spans="1:6" ht="15.75" thickBot="1">
      <c r="A89" s="314"/>
      <c r="B89" s="110"/>
      <c r="C89" s="314"/>
      <c r="D89" s="110"/>
      <c r="E89" s="81"/>
      <c r="F89" s="112"/>
    </row>
    <row r="90" spans="1:6" ht="16.5" thickBot="1" thickTop="1">
      <c r="A90" s="348" t="s">
        <v>2</v>
      </c>
      <c r="B90" s="406" t="s">
        <v>72</v>
      </c>
      <c r="C90" s="405"/>
      <c r="D90" s="344" t="s">
        <v>355</v>
      </c>
      <c r="E90" s="349" t="s">
        <v>79</v>
      </c>
      <c r="F90" s="112"/>
    </row>
    <row r="91" spans="1:6" ht="16.5" thickBot="1" thickTop="1">
      <c r="A91" s="314"/>
      <c r="B91" s="110"/>
      <c r="C91" s="314"/>
      <c r="D91" s="110"/>
      <c r="E91" s="81"/>
      <c r="F91" s="112"/>
    </row>
    <row r="92" spans="1:6" ht="15.75" thickBot="1">
      <c r="A92" s="137" t="s">
        <v>9</v>
      </c>
      <c r="B92" s="137" t="s">
        <v>3</v>
      </c>
      <c r="C92" s="137" t="s">
        <v>6</v>
      </c>
      <c r="D92" s="137" t="s">
        <v>7</v>
      </c>
      <c r="E92" s="87" t="s">
        <v>8</v>
      </c>
      <c r="F92" s="116" t="s">
        <v>10</v>
      </c>
    </row>
    <row r="93" spans="1:6" ht="15">
      <c r="A93" s="120"/>
      <c r="B93" s="121"/>
      <c r="C93" s="120"/>
      <c r="D93" s="120"/>
      <c r="E93" s="90"/>
      <c r="F93" s="122"/>
    </row>
    <row r="94" spans="1:7" ht="15">
      <c r="A94" s="124"/>
      <c r="B94" s="123"/>
      <c r="C94" s="124"/>
      <c r="D94" s="124"/>
      <c r="E94" s="85"/>
      <c r="F94" s="293"/>
      <c r="G94" s="9"/>
    </row>
    <row r="95" spans="1:7" ht="15">
      <c r="A95" s="124"/>
      <c r="F95" s="293"/>
      <c r="G95" s="9"/>
    </row>
    <row r="96" spans="1:7" ht="15.75" thickBot="1">
      <c r="A96" s="125"/>
      <c r="B96" s="126"/>
      <c r="C96" s="125"/>
      <c r="D96" s="126"/>
      <c r="E96" s="84"/>
      <c r="F96" s="127"/>
      <c r="G96" s="18"/>
    </row>
    <row r="97" spans="1:6" ht="15.75" thickTop="1">
      <c r="A97" s="123"/>
      <c r="B97" s="124"/>
      <c r="C97" s="123"/>
      <c r="D97" s="124"/>
      <c r="E97" s="85"/>
      <c r="F97" s="128"/>
    </row>
    <row r="98" spans="1:6" ht="15">
      <c r="A98" s="314"/>
      <c r="B98" s="110"/>
      <c r="C98" s="314"/>
      <c r="D98" s="110"/>
      <c r="E98" s="81"/>
      <c r="F98" s="112"/>
    </row>
    <row r="99" spans="1:6" ht="15.75" thickBot="1">
      <c r="A99" s="314"/>
      <c r="B99" s="110"/>
      <c r="C99" s="314"/>
      <c r="D99" s="110"/>
      <c r="E99" s="81"/>
      <c r="F99" s="112"/>
    </row>
    <row r="100" spans="1:6" ht="16.5" thickBot="1" thickTop="1">
      <c r="A100" s="344" t="s">
        <v>2</v>
      </c>
      <c r="B100" s="404" t="s">
        <v>19</v>
      </c>
      <c r="C100" s="405"/>
      <c r="D100" s="344" t="s">
        <v>359</v>
      </c>
      <c r="E100" s="345" t="s">
        <v>36</v>
      </c>
      <c r="F100" s="112"/>
    </row>
    <row r="101" spans="1:6" ht="16.5" thickBot="1" thickTop="1">
      <c r="A101" s="314"/>
      <c r="B101" s="110"/>
      <c r="C101" s="314"/>
      <c r="D101" s="110"/>
      <c r="E101" s="81"/>
      <c r="F101" s="112"/>
    </row>
    <row r="102" spans="1:6" ht="15.75" thickBot="1">
      <c r="A102" s="115" t="s">
        <v>9</v>
      </c>
      <c r="B102" s="115" t="s">
        <v>3</v>
      </c>
      <c r="C102" s="115" t="s">
        <v>6</v>
      </c>
      <c r="D102" s="115" t="s">
        <v>7</v>
      </c>
      <c r="E102" s="83" t="s">
        <v>8</v>
      </c>
      <c r="F102" s="116" t="s">
        <v>10</v>
      </c>
    </row>
    <row r="103" spans="1:6" ht="15">
      <c r="A103" s="117" t="s">
        <v>1</v>
      </c>
      <c r="B103" s="121" t="s">
        <v>253</v>
      </c>
      <c r="C103" s="120" t="s">
        <v>408</v>
      </c>
      <c r="D103" s="120">
        <v>115</v>
      </c>
      <c r="E103" s="90" t="s">
        <v>516</v>
      </c>
      <c r="F103" s="119">
        <v>50</v>
      </c>
    </row>
    <row r="104" spans="1:6" ht="15">
      <c r="A104" s="120" t="s">
        <v>11</v>
      </c>
      <c r="B104" s="121" t="s">
        <v>118</v>
      </c>
      <c r="C104" s="120" t="s">
        <v>22</v>
      </c>
      <c r="D104" s="120">
        <v>78</v>
      </c>
      <c r="E104" s="90" t="s">
        <v>515</v>
      </c>
      <c r="F104" s="122">
        <v>45</v>
      </c>
    </row>
    <row r="105" spans="1:6" ht="15">
      <c r="A105" s="120" t="s">
        <v>15</v>
      </c>
      <c r="B105" s="121" t="s">
        <v>121</v>
      </c>
      <c r="C105" s="120" t="s">
        <v>88</v>
      </c>
      <c r="D105" s="120">
        <v>96</v>
      </c>
      <c r="E105" s="90" t="s">
        <v>514</v>
      </c>
      <c r="F105" s="122">
        <v>42</v>
      </c>
    </row>
    <row r="106" spans="1:6" ht="15">
      <c r="A106" s="120" t="s">
        <v>16</v>
      </c>
      <c r="B106" s="121" t="s">
        <v>119</v>
      </c>
      <c r="C106" s="120" t="s">
        <v>23</v>
      </c>
      <c r="D106" s="120">
        <v>61</v>
      </c>
      <c r="E106" s="90" t="s">
        <v>518</v>
      </c>
      <c r="F106" s="122">
        <v>40</v>
      </c>
    </row>
    <row r="107" spans="1:6" ht="15">
      <c r="A107" s="120" t="s">
        <v>17</v>
      </c>
      <c r="B107" s="121" t="s">
        <v>197</v>
      </c>
      <c r="C107" s="120" t="s">
        <v>198</v>
      </c>
      <c r="D107" s="120">
        <v>69</v>
      </c>
      <c r="E107" s="90" t="s">
        <v>517</v>
      </c>
      <c r="F107" s="122">
        <v>39</v>
      </c>
    </row>
    <row r="108" spans="1:6" ht="15">
      <c r="A108" s="120" t="s">
        <v>46</v>
      </c>
      <c r="B108" s="121" t="s">
        <v>261</v>
      </c>
      <c r="C108" s="120" t="s">
        <v>262</v>
      </c>
      <c r="D108" s="120">
        <v>63</v>
      </c>
      <c r="E108" s="90" t="s">
        <v>520</v>
      </c>
      <c r="F108" s="122">
        <v>38</v>
      </c>
    </row>
    <row r="109" spans="1:6" ht="15">
      <c r="A109" s="120" t="s">
        <v>47</v>
      </c>
      <c r="B109" s="121" t="s">
        <v>259</v>
      </c>
      <c r="C109" s="120" t="s">
        <v>409</v>
      </c>
      <c r="D109" s="120">
        <v>118</v>
      </c>
      <c r="E109" s="90" t="s">
        <v>522</v>
      </c>
      <c r="F109" s="122">
        <v>37</v>
      </c>
    </row>
    <row r="110" spans="1:6" ht="15">
      <c r="A110" s="120" t="s">
        <v>43</v>
      </c>
      <c r="B110" s="121" t="s">
        <v>192</v>
      </c>
      <c r="C110" s="120" t="s">
        <v>24</v>
      </c>
      <c r="D110" s="120">
        <v>151</v>
      </c>
      <c r="E110" s="90" t="s">
        <v>521</v>
      </c>
      <c r="F110" s="122">
        <v>36</v>
      </c>
    </row>
    <row r="111" spans="1:6" ht="15">
      <c r="A111" s="120" t="s">
        <v>44</v>
      </c>
      <c r="B111" s="121" t="s">
        <v>194</v>
      </c>
      <c r="C111" s="120" t="s">
        <v>195</v>
      </c>
      <c r="D111" s="120">
        <v>7</v>
      </c>
      <c r="E111" s="90" t="s">
        <v>519</v>
      </c>
      <c r="F111" s="122">
        <v>35</v>
      </c>
    </row>
    <row r="113" ht="15.75" thickBot="1"/>
    <row r="114" spans="1:6" ht="16.5" thickBot="1" thickTop="1">
      <c r="A114" s="344" t="s">
        <v>2</v>
      </c>
      <c r="B114" s="346" t="s">
        <v>19</v>
      </c>
      <c r="C114" s="350"/>
      <c r="D114" s="344" t="s">
        <v>359</v>
      </c>
      <c r="E114" s="345" t="s">
        <v>37</v>
      </c>
      <c r="F114" s="112"/>
    </row>
    <row r="115" spans="1:6" ht="16.5" thickBot="1" thickTop="1">
      <c r="A115" s="314"/>
      <c r="F115" s="112"/>
    </row>
    <row r="116" spans="1:6" ht="15.75" thickBot="1">
      <c r="A116" s="115" t="s">
        <v>9</v>
      </c>
      <c r="B116" s="115" t="s">
        <v>3</v>
      </c>
      <c r="C116" s="115" t="s">
        <v>6</v>
      </c>
      <c r="D116" s="115" t="s">
        <v>7</v>
      </c>
      <c r="E116" s="83" t="s">
        <v>8</v>
      </c>
      <c r="F116" s="116" t="s">
        <v>10</v>
      </c>
    </row>
    <row r="117" spans="1:6" ht="15">
      <c r="A117" s="117" t="s">
        <v>1</v>
      </c>
      <c r="B117" s="121" t="s">
        <v>327</v>
      </c>
      <c r="C117" s="120" t="s">
        <v>326</v>
      </c>
      <c r="D117" s="120">
        <v>104</v>
      </c>
      <c r="E117" s="90" t="s">
        <v>513</v>
      </c>
      <c r="F117" s="119">
        <v>50</v>
      </c>
    </row>
    <row r="118" spans="1:6" ht="15">
      <c r="A118" s="124"/>
      <c r="B118" s="123"/>
      <c r="C118" s="124"/>
      <c r="D118" s="124"/>
      <c r="E118" s="85"/>
      <c r="F118" s="293"/>
    </row>
    <row r="119" spans="1:6" ht="15">
      <c r="A119" s="124"/>
      <c r="B119" s="123"/>
      <c r="C119" s="124"/>
      <c r="D119" s="124"/>
      <c r="E119" s="85"/>
      <c r="F119" s="293"/>
    </row>
    <row r="120" spans="1:6" ht="15.75" thickBot="1">
      <c r="A120" s="125"/>
      <c r="B120" s="126"/>
      <c r="C120" s="125"/>
      <c r="D120" s="126"/>
      <c r="E120" s="84"/>
      <c r="F120" s="127"/>
    </row>
    <row r="121" spans="1:6" ht="15.75" thickTop="1">
      <c r="A121" s="123"/>
      <c r="B121" s="124"/>
      <c r="C121" s="123"/>
      <c r="D121" s="124"/>
      <c r="E121" s="85"/>
      <c r="F121" s="128"/>
    </row>
    <row r="122" spans="1:6" ht="15">
      <c r="A122" s="314"/>
      <c r="B122" s="110"/>
      <c r="C122" s="314"/>
      <c r="D122" s="110"/>
      <c r="E122" s="81"/>
      <c r="F122" s="112"/>
    </row>
    <row r="123" spans="1:6" ht="15.75" thickBot="1">
      <c r="A123" s="314"/>
      <c r="B123" s="110"/>
      <c r="C123" s="314"/>
      <c r="D123" s="110"/>
      <c r="E123" s="81"/>
      <c r="F123" s="112"/>
    </row>
    <row r="124" spans="1:6" ht="16.5" thickBot="1" thickTop="1">
      <c r="A124" s="344" t="s">
        <v>2</v>
      </c>
      <c r="B124" s="346" t="s">
        <v>25</v>
      </c>
      <c r="C124" s="350"/>
      <c r="D124" s="344" t="s">
        <v>355</v>
      </c>
      <c r="E124" s="345" t="s">
        <v>36</v>
      </c>
      <c r="F124" s="112"/>
    </row>
    <row r="125" spans="1:6" ht="16.5" thickBot="1" thickTop="1">
      <c r="A125" s="314"/>
      <c r="B125" s="110"/>
      <c r="C125" s="314"/>
      <c r="D125" s="110"/>
      <c r="E125" s="81"/>
      <c r="F125" s="112"/>
    </row>
    <row r="126" spans="1:6" ht="15.75" thickBot="1">
      <c r="A126" s="115" t="s">
        <v>9</v>
      </c>
      <c r="B126" s="115" t="s">
        <v>3</v>
      </c>
      <c r="C126" s="115" t="s">
        <v>6</v>
      </c>
      <c r="D126" s="115" t="s">
        <v>7</v>
      </c>
      <c r="E126" s="83" t="s">
        <v>8</v>
      </c>
      <c r="F126" s="116" t="s">
        <v>10</v>
      </c>
    </row>
    <row r="127" spans="1:6" ht="15">
      <c r="A127" s="117" t="s">
        <v>1</v>
      </c>
      <c r="B127" s="118" t="s">
        <v>202</v>
      </c>
      <c r="C127" s="117" t="s">
        <v>203</v>
      </c>
      <c r="D127" s="117">
        <v>85</v>
      </c>
      <c r="E127" s="90" t="s">
        <v>523</v>
      </c>
      <c r="F127" s="119">
        <v>50</v>
      </c>
    </row>
    <row r="128" spans="1:6" ht="15">
      <c r="A128" s="120" t="s">
        <v>11</v>
      </c>
      <c r="B128" s="121" t="s">
        <v>213</v>
      </c>
      <c r="C128" s="120" t="s">
        <v>21</v>
      </c>
      <c r="D128" s="120">
        <v>29</v>
      </c>
      <c r="E128" s="90" t="s">
        <v>524</v>
      </c>
      <c r="F128" s="122">
        <v>45</v>
      </c>
    </row>
    <row r="129" spans="1:6" ht="15">
      <c r="A129" s="110"/>
      <c r="B129" s="123"/>
      <c r="C129" s="110"/>
      <c r="D129" s="124"/>
      <c r="E129" s="81"/>
      <c r="F129" s="293"/>
    </row>
    <row r="130" spans="1:6" ht="15.75" thickBot="1">
      <c r="A130" s="314"/>
      <c r="B130" s="110"/>
      <c r="C130" s="314"/>
      <c r="D130" s="110"/>
      <c r="E130" s="81"/>
      <c r="F130" s="112"/>
    </row>
    <row r="131" spans="1:6" ht="16.5" thickBot="1" thickTop="1">
      <c r="A131" s="344" t="s">
        <v>2</v>
      </c>
      <c r="B131" s="346" t="s">
        <v>25</v>
      </c>
      <c r="C131" s="350"/>
      <c r="D131" s="344" t="s">
        <v>355</v>
      </c>
      <c r="E131" s="345" t="s">
        <v>37</v>
      </c>
      <c r="F131" s="112"/>
    </row>
    <row r="132" spans="1:6" ht="16.5" thickBot="1" thickTop="1">
      <c r="A132" s="314"/>
      <c r="B132" s="110"/>
      <c r="C132" s="314"/>
      <c r="D132" s="110"/>
      <c r="E132" s="81"/>
      <c r="F132" s="112"/>
    </row>
    <row r="133" spans="1:6" ht="15.75" thickBot="1">
      <c r="A133" s="115" t="s">
        <v>9</v>
      </c>
      <c r="B133" s="115" t="s">
        <v>3</v>
      </c>
      <c r="C133" s="115" t="s">
        <v>6</v>
      </c>
      <c r="D133" s="115" t="s">
        <v>7</v>
      </c>
      <c r="E133" s="83" t="s">
        <v>8</v>
      </c>
      <c r="F133" s="116" t="s">
        <v>10</v>
      </c>
    </row>
    <row r="134" spans="1:6" ht="15">
      <c r="A134" s="117" t="s">
        <v>1</v>
      </c>
      <c r="B134" s="139" t="s">
        <v>115</v>
      </c>
      <c r="C134" s="117" t="s">
        <v>26</v>
      </c>
      <c r="D134" s="117">
        <v>102</v>
      </c>
      <c r="E134" s="89" t="s">
        <v>525</v>
      </c>
      <c r="F134" s="140">
        <v>50</v>
      </c>
    </row>
    <row r="135" spans="1:6" ht="15">
      <c r="A135" s="314"/>
      <c r="B135" s="124"/>
      <c r="C135" s="123"/>
      <c r="D135" s="124"/>
      <c r="E135" s="85"/>
      <c r="F135" s="128"/>
    </row>
    <row r="136" spans="1:6" ht="15">
      <c r="A136" s="314"/>
      <c r="B136" s="124"/>
      <c r="C136" s="123"/>
      <c r="D136" s="124"/>
      <c r="E136" s="85"/>
      <c r="F136" s="128"/>
    </row>
    <row r="137" spans="1:6" ht="15.75" thickBot="1">
      <c r="A137" s="142"/>
      <c r="B137" s="143"/>
      <c r="C137" s="142"/>
      <c r="D137" s="143"/>
      <c r="E137" s="88"/>
      <c r="F137" s="144"/>
    </row>
    <row r="138" spans="1:6" ht="15.75" thickTop="1">
      <c r="A138" s="123"/>
      <c r="B138" s="124"/>
      <c r="C138" s="123"/>
      <c r="D138" s="124"/>
      <c r="E138" s="85"/>
      <c r="F138" s="128"/>
    </row>
    <row r="139" spans="1:6" ht="15">
      <c r="A139" s="123"/>
      <c r="B139" s="124"/>
      <c r="C139" s="123"/>
      <c r="D139" s="124"/>
      <c r="E139" s="85"/>
      <c r="F139" s="128"/>
    </row>
    <row r="140" spans="1:6" ht="15.75" thickBot="1">
      <c r="A140" s="314"/>
      <c r="B140" s="110"/>
      <c r="C140" s="314"/>
      <c r="D140" s="110"/>
      <c r="E140" s="81"/>
      <c r="F140" s="112"/>
    </row>
    <row r="141" spans="1:6" ht="16.5" thickBot="1">
      <c r="A141" s="145" t="s">
        <v>38</v>
      </c>
      <c r="B141" s="146"/>
      <c r="C141" s="145">
        <f>SUM(C142:C143)</f>
        <v>35</v>
      </c>
      <c r="D141" s="110"/>
      <c r="E141" s="81"/>
      <c r="F141" s="112"/>
    </row>
    <row r="142" spans="1:6" ht="15.75" thickBot="1">
      <c r="A142" s="314"/>
      <c r="B142" s="147" t="s">
        <v>39</v>
      </c>
      <c r="C142" s="148">
        <f>COUNT(F127:F128,F103:F111,F87,F70:F71,F49:F53,F26:F31,F10:F10)</f>
        <v>26</v>
      </c>
      <c r="D142" s="110"/>
      <c r="E142" s="81"/>
      <c r="F142" s="112"/>
    </row>
    <row r="143" spans="1:6" ht="15.75" thickBot="1">
      <c r="A143" s="314"/>
      <c r="B143" s="147" t="s">
        <v>40</v>
      </c>
      <c r="C143" s="148">
        <f>COUNT(F134:F134,F93:F93,F59:F60,F37:F39,F77:F77,F16,F117:F117)</f>
        <v>9</v>
      </c>
      <c r="D143" s="110"/>
      <c r="E143" s="81"/>
      <c r="F143" s="112"/>
    </row>
  </sheetData>
  <sheetProtection password="D80B" sheet="1" selectLockedCells="1"/>
  <mergeCells count="11">
    <mergeCell ref="A3:F3"/>
    <mergeCell ref="B7:C7"/>
    <mergeCell ref="B13:C13"/>
    <mergeCell ref="B23:C23"/>
    <mergeCell ref="B34:C34"/>
    <mergeCell ref="B100:C100"/>
    <mergeCell ref="B90:C90"/>
    <mergeCell ref="B46:C46"/>
    <mergeCell ref="B67:C67"/>
    <mergeCell ref="B74:C74"/>
    <mergeCell ref="B84:C84"/>
  </mergeCells>
  <printOptions/>
  <pageMargins left="1.14" right="0.7" top="0.75" bottom="0.75" header="0.3" footer="0.3"/>
  <pageSetup horizontalDpi="600" verticalDpi="600" orientation="portrait" paperSize="9" r:id="rId1"/>
  <headerFooter>
    <oddHeader>&amp;C&amp;F</oddHeader>
    <oddFooter>&amp;CStranica &amp;P</oddFooter>
  </headerFooter>
  <rowBreaks count="3" manualBreakCount="3">
    <brk id="42" max="255" man="1"/>
    <brk id="80" max="255" man="1"/>
    <brk id="12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P300"/>
  <sheetViews>
    <sheetView showGridLines="0" view="pageBreakPreview" zoomScale="82" zoomScaleNormal="75" zoomScaleSheetLayoutView="82" zoomScalePageLayoutView="76" workbookViewId="0" topLeftCell="A124">
      <selection activeCell="L55" sqref="L55"/>
    </sheetView>
  </sheetViews>
  <sheetFormatPr defaultColWidth="9.140625" defaultRowHeight="15"/>
  <cols>
    <col min="1" max="1" width="22.57421875" style="256" customWidth="1"/>
    <col min="2" max="2" width="9.421875" style="110" customWidth="1"/>
    <col min="3" max="14" width="6.140625" style="110" customWidth="1"/>
    <col min="15" max="15" width="10.7109375" style="226" customWidth="1"/>
    <col min="16" max="16384" width="9.140625" style="109" customWidth="1"/>
  </cols>
  <sheetData>
    <row r="1" ht="15" customHeight="1">
      <c r="O1" s="149"/>
    </row>
    <row r="2" ht="15" customHeight="1">
      <c r="O2" s="149"/>
    </row>
    <row r="3" spans="1:15" ht="15" customHeight="1">
      <c r="A3" s="372" t="s">
        <v>219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</row>
    <row r="4" spans="1:15" ht="15" customHeight="1">
      <c r="A4" s="257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</row>
    <row r="5" ht="15" customHeight="1">
      <c r="O5" s="149"/>
    </row>
    <row r="6" ht="15" customHeight="1" thickBot="1">
      <c r="O6" s="149"/>
    </row>
    <row r="7" spans="1:15" ht="15" customHeight="1" thickBot="1" thickTop="1">
      <c r="A7" s="258" t="s">
        <v>2</v>
      </c>
      <c r="B7" s="374" t="s">
        <v>0</v>
      </c>
      <c r="C7" s="409"/>
      <c r="D7" s="409"/>
      <c r="E7" s="410"/>
      <c r="F7" s="411" t="s">
        <v>5</v>
      </c>
      <c r="G7" s="412"/>
      <c r="H7" s="411" t="s">
        <v>27</v>
      </c>
      <c r="I7" s="412"/>
      <c r="O7" s="149"/>
    </row>
    <row r="8" ht="15" customHeight="1" thickBot="1" thickTop="1">
      <c r="O8" s="149"/>
    </row>
    <row r="9" spans="1:15" ht="19.5" customHeight="1" thickBot="1">
      <c r="A9" s="413" t="s">
        <v>3</v>
      </c>
      <c r="B9" s="415" t="s">
        <v>7</v>
      </c>
      <c r="C9" s="417" t="s">
        <v>10</v>
      </c>
      <c r="D9" s="418"/>
      <c r="E9" s="418"/>
      <c r="F9" s="418"/>
      <c r="G9" s="418"/>
      <c r="H9" s="418"/>
      <c r="I9" s="418"/>
      <c r="J9" s="418"/>
      <c r="K9" s="418"/>
      <c r="L9" s="418"/>
      <c r="M9" s="418"/>
      <c r="N9" s="419"/>
      <c r="O9" s="420" t="s">
        <v>71</v>
      </c>
    </row>
    <row r="10" spans="1:15" ht="47.25" customHeight="1" thickBot="1">
      <c r="A10" s="414"/>
      <c r="B10" s="416"/>
      <c r="C10" s="150" t="s">
        <v>59</v>
      </c>
      <c r="D10" s="151" t="s">
        <v>60</v>
      </c>
      <c r="E10" s="152" t="s">
        <v>61</v>
      </c>
      <c r="F10" s="153" t="s">
        <v>62</v>
      </c>
      <c r="G10" s="154" t="s">
        <v>63</v>
      </c>
      <c r="H10" s="155" t="s">
        <v>64</v>
      </c>
      <c r="I10" s="156" t="s">
        <v>65</v>
      </c>
      <c r="J10" s="157" t="s">
        <v>66</v>
      </c>
      <c r="K10" s="158" t="s">
        <v>67</v>
      </c>
      <c r="L10" s="159" t="s">
        <v>68</v>
      </c>
      <c r="M10" s="160" t="s">
        <v>69</v>
      </c>
      <c r="N10" s="161" t="s">
        <v>70</v>
      </c>
      <c r="O10" s="421"/>
    </row>
    <row r="11" spans="1:15" ht="15" customHeight="1" thickBot="1">
      <c r="A11" s="182" t="str">
        <f>'1. KOLO'!B10</f>
        <v>Patrik Vučković</v>
      </c>
      <c r="B11" s="117">
        <f>'1. KOLO'!D10</f>
        <v>146</v>
      </c>
      <c r="C11" s="53">
        <f>'1. KOLO'!F10</f>
        <v>50</v>
      </c>
      <c r="D11" s="54">
        <f>'2. KOLO'!F10</f>
        <v>50</v>
      </c>
      <c r="E11" s="55">
        <f>'3. KOLO'!F11</f>
        <v>45</v>
      </c>
      <c r="F11" s="56">
        <f>'4. KOLO'!F10</f>
        <v>50</v>
      </c>
      <c r="G11" s="57">
        <f>'5. KOLO'!F10</f>
        <v>50</v>
      </c>
      <c r="H11" s="58">
        <f>'6. KOLO'!F10</f>
        <v>50</v>
      </c>
      <c r="I11" s="59">
        <f>'7. KOLO'!F10</f>
        <v>50</v>
      </c>
      <c r="J11" s="60">
        <f>'8. KOLO'!F10</f>
        <v>50</v>
      </c>
      <c r="K11" s="61"/>
      <c r="L11" s="62"/>
      <c r="M11" s="63"/>
      <c r="N11" s="64"/>
      <c r="O11" s="162">
        <f>SUM(C11:N11)</f>
        <v>395</v>
      </c>
    </row>
    <row r="12" spans="1:15" ht="15" customHeight="1" thickBot="1">
      <c r="A12" s="197" t="str">
        <f>'1. KOLO'!B11</f>
        <v>Luka Kresonja</v>
      </c>
      <c r="B12" s="120">
        <f>'1. KOLO'!D11</f>
        <v>101</v>
      </c>
      <c r="C12" s="65">
        <f>'1. KOLO'!F11</f>
        <v>45</v>
      </c>
      <c r="D12" s="66" t="s">
        <v>132</v>
      </c>
      <c r="E12" s="67" t="s">
        <v>132</v>
      </c>
      <c r="F12" s="68" t="s">
        <v>132</v>
      </c>
      <c r="G12" s="69" t="s">
        <v>132</v>
      </c>
      <c r="H12" s="70" t="s">
        <v>132</v>
      </c>
      <c r="I12" s="71" t="s">
        <v>132</v>
      </c>
      <c r="J12" s="72" t="s">
        <v>132</v>
      </c>
      <c r="K12" s="73"/>
      <c r="L12" s="74"/>
      <c r="M12" s="75"/>
      <c r="N12" s="76"/>
      <c r="O12" s="162">
        <f>SUM(C12:N12)</f>
        <v>45</v>
      </c>
    </row>
    <row r="13" spans="1:15" ht="15" customHeight="1">
      <c r="A13" s="260" t="str">
        <f>'3. KOLO'!B10</f>
        <v>Tin Naglaš</v>
      </c>
      <c r="B13" s="120">
        <f>'3. KOLO'!D10</f>
        <v>133</v>
      </c>
      <c r="C13" s="65" t="s">
        <v>132</v>
      </c>
      <c r="D13" s="66" t="s">
        <v>132</v>
      </c>
      <c r="E13" s="67">
        <f>'3. KOLO'!F10</f>
        <v>50</v>
      </c>
      <c r="F13" s="68" t="s">
        <v>132</v>
      </c>
      <c r="G13" s="308" t="s">
        <v>132</v>
      </c>
      <c r="H13" s="70" t="s">
        <v>132</v>
      </c>
      <c r="I13" s="71" t="s">
        <v>132</v>
      </c>
      <c r="J13" s="72" t="s">
        <v>132</v>
      </c>
      <c r="K13" s="73"/>
      <c r="L13" s="74"/>
      <c r="M13" s="75"/>
      <c r="N13" s="76"/>
      <c r="O13" s="162">
        <f>SUM(C13:N13)</f>
        <v>50</v>
      </c>
    </row>
    <row r="14" spans="1:15" ht="15" customHeight="1" hidden="1">
      <c r="A14" s="197"/>
      <c r="B14" s="120"/>
      <c r="C14" s="65"/>
      <c r="D14" s="66"/>
      <c r="E14" s="67"/>
      <c r="F14" s="68"/>
      <c r="G14" s="69"/>
      <c r="H14" s="70"/>
      <c r="I14" s="71"/>
      <c r="J14" s="72"/>
      <c r="K14" s="73"/>
      <c r="L14" s="74"/>
      <c r="M14" s="75"/>
      <c r="N14" s="76"/>
      <c r="O14" s="162">
        <f>SUM(C14:N14)</f>
        <v>0</v>
      </c>
    </row>
    <row r="15" spans="1:15" s="133" customFormat="1" ht="15" customHeight="1">
      <c r="A15" s="261"/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64"/>
    </row>
    <row r="16" ht="15" customHeight="1" thickBot="1">
      <c r="O16" s="149"/>
    </row>
    <row r="17" spans="1:15" ht="15" customHeight="1" thickBot="1" thickTop="1">
      <c r="A17" s="258" t="s">
        <v>2</v>
      </c>
      <c r="B17" s="374" t="s">
        <v>0</v>
      </c>
      <c r="C17" s="409"/>
      <c r="D17" s="409"/>
      <c r="E17" s="410"/>
      <c r="F17" s="411" t="s">
        <v>5</v>
      </c>
      <c r="G17" s="412"/>
      <c r="H17" s="411" t="s">
        <v>28</v>
      </c>
      <c r="I17" s="412"/>
      <c r="O17" s="149"/>
    </row>
    <row r="18" ht="15" customHeight="1" thickBot="1" thickTop="1">
      <c r="O18" s="149"/>
    </row>
    <row r="19" spans="1:15" ht="19.5" customHeight="1" thickBot="1">
      <c r="A19" s="413" t="s">
        <v>3</v>
      </c>
      <c r="B19" s="415" t="s">
        <v>7</v>
      </c>
      <c r="C19" s="417" t="s">
        <v>10</v>
      </c>
      <c r="D19" s="418"/>
      <c r="E19" s="418"/>
      <c r="F19" s="418"/>
      <c r="G19" s="418"/>
      <c r="H19" s="418"/>
      <c r="I19" s="418"/>
      <c r="J19" s="418"/>
      <c r="K19" s="418"/>
      <c r="L19" s="418"/>
      <c r="M19" s="418"/>
      <c r="N19" s="419"/>
      <c r="O19" s="420" t="s">
        <v>71</v>
      </c>
    </row>
    <row r="20" spans="1:15" ht="47.25" customHeight="1" thickBot="1">
      <c r="A20" s="414"/>
      <c r="B20" s="416"/>
      <c r="C20" s="150" t="s">
        <v>59</v>
      </c>
      <c r="D20" s="151" t="s">
        <v>60</v>
      </c>
      <c r="E20" s="152" t="s">
        <v>61</v>
      </c>
      <c r="F20" s="153" t="s">
        <v>62</v>
      </c>
      <c r="G20" s="154" t="s">
        <v>63</v>
      </c>
      <c r="H20" s="155" t="s">
        <v>64</v>
      </c>
      <c r="I20" s="156" t="s">
        <v>65</v>
      </c>
      <c r="J20" s="157" t="s">
        <v>66</v>
      </c>
      <c r="K20" s="158" t="s">
        <v>67</v>
      </c>
      <c r="L20" s="159" t="s">
        <v>68</v>
      </c>
      <c r="M20" s="160" t="s">
        <v>69</v>
      </c>
      <c r="N20" s="161" t="s">
        <v>70</v>
      </c>
      <c r="O20" s="421"/>
    </row>
    <row r="21" spans="1:15" ht="15" customHeight="1">
      <c r="A21" s="182" t="str">
        <f>'8. KOLO'!B16</f>
        <v>Lena Dubovečak</v>
      </c>
      <c r="B21" s="117">
        <f>'8. KOLO'!D16</f>
        <v>61</v>
      </c>
      <c r="C21" s="53" t="s">
        <v>132</v>
      </c>
      <c r="D21" s="54" t="s">
        <v>132</v>
      </c>
      <c r="E21" s="55" t="s">
        <v>132</v>
      </c>
      <c r="F21" s="56" t="s">
        <v>132</v>
      </c>
      <c r="G21" s="57" t="s">
        <v>132</v>
      </c>
      <c r="H21" s="58" t="s">
        <v>132</v>
      </c>
      <c r="I21" s="59" t="s">
        <v>132</v>
      </c>
      <c r="J21" s="60">
        <f>'8. KOLO'!F16</f>
        <v>50</v>
      </c>
      <c r="K21" s="61"/>
      <c r="L21" s="62"/>
      <c r="M21" s="63"/>
      <c r="N21" s="64"/>
      <c r="O21" s="162">
        <f>SUM(C21:N21)</f>
        <v>50</v>
      </c>
    </row>
    <row r="22" spans="1:15" ht="15.75" customHeight="1" hidden="1">
      <c r="A22" s="197"/>
      <c r="B22" s="120"/>
      <c r="C22" s="65"/>
      <c r="D22" s="66"/>
      <c r="E22" s="67"/>
      <c r="F22" s="68"/>
      <c r="G22" s="69"/>
      <c r="H22" s="70"/>
      <c r="I22" s="71"/>
      <c r="J22" s="72"/>
      <c r="K22" s="73"/>
      <c r="L22" s="74"/>
      <c r="M22" s="75"/>
      <c r="N22" s="76"/>
      <c r="O22" s="162"/>
    </row>
    <row r="23" spans="5:15" ht="15" customHeight="1">
      <c r="E23" s="124"/>
      <c r="O23" s="149"/>
    </row>
    <row r="24" spans="5:15" ht="15" customHeight="1">
      <c r="E24" s="124"/>
      <c r="O24" s="149"/>
    </row>
    <row r="25" spans="1:16" ht="15" customHeight="1" thickBot="1">
      <c r="A25" s="262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65"/>
      <c r="P25" s="123"/>
    </row>
    <row r="26" ht="15" customHeight="1" thickTop="1">
      <c r="O26" s="149"/>
    </row>
    <row r="27" ht="15" customHeight="1">
      <c r="O27" s="149"/>
    </row>
    <row r="28" ht="15" customHeight="1" thickBot="1">
      <c r="O28" s="149"/>
    </row>
    <row r="29" spans="1:15" ht="15" customHeight="1" thickBot="1" thickTop="1">
      <c r="A29" s="258" t="s">
        <v>2</v>
      </c>
      <c r="B29" s="374" t="s">
        <v>29</v>
      </c>
      <c r="C29" s="409"/>
      <c r="D29" s="409"/>
      <c r="E29" s="410"/>
      <c r="F29" s="411" t="s">
        <v>30</v>
      </c>
      <c r="G29" s="412"/>
      <c r="H29" s="411" t="s">
        <v>27</v>
      </c>
      <c r="I29" s="412"/>
      <c r="O29" s="149"/>
    </row>
    <row r="30" ht="15" customHeight="1" thickBot="1" thickTop="1">
      <c r="O30" s="149"/>
    </row>
    <row r="31" spans="1:15" ht="18.75" customHeight="1" thickBot="1">
      <c r="A31" s="413" t="s">
        <v>3</v>
      </c>
      <c r="B31" s="415" t="s">
        <v>7</v>
      </c>
      <c r="C31" s="417" t="s">
        <v>10</v>
      </c>
      <c r="D31" s="418"/>
      <c r="E31" s="418"/>
      <c r="F31" s="418"/>
      <c r="G31" s="418"/>
      <c r="H31" s="418"/>
      <c r="I31" s="418"/>
      <c r="J31" s="418"/>
      <c r="K31" s="418"/>
      <c r="L31" s="418"/>
      <c r="M31" s="418"/>
      <c r="N31" s="419"/>
      <c r="O31" s="420" t="s">
        <v>71</v>
      </c>
    </row>
    <row r="32" spans="1:15" ht="45.75" customHeight="1" thickBot="1">
      <c r="A32" s="414"/>
      <c r="B32" s="416"/>
      <c r="C32" s="150" t="s">
        <v>59</v>
      </c>
      <c r="D32" s="151" t="s">
        <v>60</v>
      </c>
      <c r="E32" s="152" t="s">
        <v>61</v>
      </c>
      <c r="F32" s="153" t="s">
        <v>62</v>
      </c>
      <c r="G32" s="154" t="s">
        <v>63</v>
      </c>
      <c r="H32" s="155" t="s">
        <v>64</v>
      </c>
      <c r="I32" s="156" t="s">
        <v>65</v>
      </c>
      <c r="J32" s="157" t="s">
        <v>66</v>
      </c>
      <c r="K32" s="158" t="s">
        <v>67</v>
      </c>
      <c r="L32" s="159" t="s">
        <v>68</v>
      </c>
      <c r="M32" s="160" t="s">
        <v>69</v>
      </c>
      <c r="N32" s="161" t="s">
        <v>70</v>
      </c>
      <c r="O32" s="421"/>
    </row>
    <row r="33" spans="1:15" ht="15" customHeight="1" thickBot="1">
      <c r="A33" s="182" t="str">
        <f>'1. KOLO'!B27</f>
        <v>Ivan Erdec</v>
      </c>
      <c r="B33" s="117">
        <f>'1. KOLO'!D27</f>
        <v>83</v>
      </c>
      <c r="C33" s="53">
        <f>'1. KOLO'!F27</f>
        <v>50</v>
      </c>
      <c r="D33" s="54">
        <f>'2. KOLO'!F28</f>
        <v>50</v>
      </c>
      <c r="E33" s="55">
        <f>'3. KOLO'!F27</f>
        <v>50</v>
      </c>
      <c r="F33" s="56">
        <f>'4. KOLO'!F26</f>
        <v>50</v>
      </c>
      <c r="G33" s="57">
        <f>'5. KOLO'!F26</f>
        <v>50</v>
      </c>
      <c r="H33" s="58">
        <f>'6. KOLO'!F26</f>
        <v>50</v>
      </c>
      <c r="I33" s="59">
        <f>'7. KOLO'!F26</f>
        <v>50</v>
      </c>
      <c r="J33" s="60">
        <f>'8. KOLO'!F26</f>
        <v>50</v>
      </c>
      <c r="K33" s="61"/>
      <c r="L33" s="62"/>
      <c r="M33" s="63"/>
      <c r="N33" s="64"/>
      <c r="O33" s="162">
        <f>SUM(C33:N33)</f>
        <v>400</v>
      </c>
    </row>
    <row r="34" spans="1:15" ht="15" customHeight="1" thickBot="1">
      <c r="A34" s="260" t="str">
        <f>'1. KOLO'!B28</f>
        <v>Leon Štefičar</v>
      </c>
      <c r="B34" s="120">
        <f>'1. KOLO'!D28</f>
        <v>32</v>
      </c>
      <c r="C34" s="65">
        <f>'1. KOLO'!F28</f>
        <v>45</v>
      </c>
      <c r="D34" s="66">
        <f>'2. KOLO'!F31</f>
        <v>42</v>
      </c>
      <c r="E34" s="67">
        <f>'3. KOLO'!F30</f>
        <v>40</v>
      </c>
      <c r="F34" s="166">
        <f>'4. KOLO'!F29</f>
        <v>40</v>
      </c>
      <c r="G34" s="167">
        <f>'5. KOLO'!F29</f>
        <v>40</v>
      </c>
      <c r="H34" s="70" t="s">
        <v>132</v>
      </c>
      <c r="I34" s="168">
        <f>'7. KOLO'!F29</f>
        <v>40</v>
      </c>
      <c r="J34" s="169">
        <f>'8. KOLO'!F28</f>
        <v>42</v>
      </c>
      <c r="K34" s="170"/>
      <c r="L34" s="171"/>
      <c r="M34" s="172"/>
      <c r="N34" s="173"/>
      <c r="O34" s="162">
        <f aca="true" t="shared" si="0" ref="O34:O39">SUM(C34:N34)</f>
        <v>289</v>
      </c>
    </row>
    <row r="35" spans="1:15" ht="15" customHeight="1" thickBot="1">
      <c r="A35" s="260" t="str">
        <f>'1. KOLO'!B29</f>
        <v>Marko Pofuk</v>
      </c>
      <c r="B35" s="120">
        <f>'1. KOLO'!D29</f>
        <v>60</v>
      </c>
      <c r="C35" s="65">
        <f>'1. KOLO'!F29</f>
        <v>42</v>
      </c>
      <c r="D35" s="66">
        <f>'2. KOLO'!F32</f>
        <v>39</v>
      </c>
      <c r="E35" s="67">
        <f>'3. KOLO'!F31</f>
        <v>39</v>
      </c>
      <c r="F35" s="68">
        <f>'4. KOLO'!F28</f>
        <v>42</v>
      </c>
      <c r="G35" s="69">
        <f>'5. KOLO'!F30</f>
        <v>39</v>
      </c>
      <c r="H35" s="70">
        <f>'6. KOLO'!F29</f>
        <v>40</v>
      </c>
      <c r="I35" s="168" t="s">
        <v>132</v>
      </c>
      <c r="J35" s="72">
        <f>'8. KOLO'!F30</f>
        <v>39</v>
      </c>
      <c r="K35" s="73"/>
      <c r="L35" s="74"/>
      <c r="M35" s="172"/>
      <c r="N35" s="173"/>
      <c r="O35" s="162">
        <f t="shared" si="0"/>
        <v>280</v>
      </c>
    </row>
    <row r="36" spans="1:15" ht="15" customHeight="1" thickBot="1">
      <c r="A36" s="197" t="str">
        <f>'2. KOLO'!B29</f>
        <v>Matej Cerovčec</v>
      </c>
      <c r="B36" s="120">
        <f>'2. KOLO'!D29</f>
        <v>45</v>
      </c>
      <c r="C36" s="65" t="s">
        <v>132</v>
      </c>
      <c r="D36" s="66">
        <f>'2. KOLO'!F29</f>
        <v>45</v>
      </c>
      <c r="E36" s="67">
        <f>'3. KOLO'!F28</f>
        <v>45</v>
      </c>
      <c r="F36" s="68">
        <f>'4. KOLO'!F27</f>
        <v>45</v>
      </c>
      <c r="G36" s="69">
        <f>'5. KOLO'!F27</f>
        <v>45</v>
      </c>
      <c r="H36" s="70">
        <f>'6. KOLO'!F27</f>
        <v>45</v>
      </c>
      <c r="I36" s="71">
        <f>'7. KOLO'!F27</f>
        <v>45</v>
      </c>
      <c r="J36" s="72">
        <f>'8. KOLO'!F27</f>
        <v>45</v>
      </c>
      <c r="K36" s="73"/>
      <c r="L36" s="74"/>
      <c r="M36" s="75"/>
      <c r="N36" s="76"/>
      <c r="O36" s="162">
        <f t="shared" si="0"/>
        <v>315</v>
      </c>
    </row>
    <row r="37" spans="1:15" ht="15" customHeight="1" thickBot="1">
      <c r="A37" s="260" t="str">
        <f>'2. KOLO'!B30</f>
        <v>Luka Petak</v>
      </c>
      <c r="B37" s="120">
        <f>'2. KOLO'!D30</f>
        <v>1</v>
      </c>
      <c r="C37" s="65" t="s">
        <v>132</v>
      </c>
      <c r="D37" s="66">
        <f>'2. KOLO'!F30</f>
        <v>42</v>
      </c>
      <c r="E37" s="67">
        <f>'3. KOLO'!F29</f>
        <v>42</v>
      </c>
      <c r="F37" s="68" t="s">
        <v>132</v>
      </c>
      <c r="G37" s="69">
        <f>'5. KOLO'!F28</f>
        <v>42</v>
      </c>
      <c r="H37" s="70">
        <f>'6. KOLO'!F28</f>
        <v>42</v>
      </c>
      <c r="I37" s="71">
        <f>'7. KOLO'!F28</f>
        <v>42</v>
      </c>
      <c r="J37" s="72">
        <f>'8. KOLO'!F29</f>
        <v>40</v>
      </c>
      <c r="K37" s="73"/>
      <c r="L37" s="74"/>
      <c r="M37" s="75"/>
      <c r="N37" s="76"/>
      <c r="O37" s="162">
        <f t="shared" si="0"/>
        <v>250</v>
      </c>
    </row>
    <row r="38" spans="1:15" ht="15" customHeight="1">
      <c r="A38" s="197" t="str">
        <f>'5. KOLO'!B31</f>
        <v>Martin Mađar</v>
      </c>
      <c r="B38" s="120">
        <f>'5. KOLO'!D31</f>
        <v>64</v>
      </c>
      <c r="C38" s="65" t="s">
        <v>132</v>
      </c>
      <c r="D38" s="66" t="s">
        <v>132</v>
      </c>
      <c r="E38" s="67" t="s">
        <v>132</v>
      </c>
      <c r="F38" s="166" t="s">
        <v>132</v>
      </c>
      <c r="G38" s="167">
        <f>'5. KOLO'!F31</f>
        <v>38</v>
      </c>
      <c r="H38" s="174">
        <f>'6. KOLO'!F30</f>
        <v>39</v>
      </c>
      <c r="I38" s="168">
        <f>'7. KOLO'!F30</f>
        <v>39</v>
      </c>
      <c r="J38" s="169">
        <f>'8. KOLO'!F31</f>
        <v>38</v>
      </c>
      <c r="K38" s="170"/>
      <c r="L38" s="171"/>
      <c r="M38" s="172"/>
      <c r="N38" s="173"/>
      <c r="O38" s="162">
        <f t="shared" si="0"/>
        <v>154</v>
      </c>
    </row>
    <row r="39" spans="1:15" ht="15" customHeight="1" hidden="1">
      <c r="A39" s="260"/>
      <c r="B39" s="120"/>
      <c r="C39" s="65"/>
      <c r="D39" s="66"/>
      <c r="E39" s="67"/>
      <c r="F39" s="166"/>
      <c r="G39" s="69"/>
      <c r="H39" s="70"/>
      <c r="I39" s="71"/>
      <c r="J39" s="72"/>
      <c r="K39" s="73"/>
      <c r="L39" s="74"/>
      <c r="M39" s="75"/>
      <c r="N39" s="76"/>
      <c r="O39" s="162">
        <f t="shared" si="0"/>
        <v>0</v>
      </c>
    </row>
    <row r="40" spans="1:15" ht="15" customHeight="1">
      <c r="A40" s="261"/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64"/>
    </row>
    <row r="41" ht="15" customHeight="1" thickBot="1">
      <c r="O41" s="149"/>
    </row>
    <row r="42" spans="1:15" ht="18.75" customHeight="1" thickBot="1" thickTop="1">
      <c r="A42" s="258" t="s">
        <v>2</v>
      </c>
      <c r="B42" s="374" t="s">
        <v>29</v>
      </c>
      <c r="C42" s="409"/>
      <c r="D42" s="409"/>
      <c r="E42" s="410"/>
      <c r="F42" s="411" t="s">
        <v>30</v>
      </c>
      <c r="G42" s="412"/>
      <c r="H42" s="411" t="s">
        <v>28</v>
      </c>
      <c r="I42" s="412"/>
      <c r="O42" s="149"/>
    </row>
    <row r="43" ht="15" customHeight="1" thickBot="1" thickTop="1">
      <c r="O43" s="149"/>
    </row>
    <row r="44" spans="1:15" ht="18.75" customHeight="1" thickBot="1">
      <c r="A44" s="413" t="s">
        <v>3</v>
      </c>
      <c r="B44" s="415" t="s">
        <v>7</v>
      </c>
      <c r="C44" s="417" t="s">
        <v>10</v>
      </c>
      <c r="D44" s="418"/>
      <c r="E44" s="418"/>
      <c r="F44" s="418"/>
      <c r="G44" s="418"/>
      <c r="H44" s="418"/>
      <c r="I44" s="418"/>
      <c r="J44" s="418"/>
      <c r="K44" s="418"/>
      <c r="L44" s="418"/>
      <c r="M44" s="418"/>
      <c r="N44" s="419"/>
      <c r="O44" s="420" t="s">
        <v>71</v>
      </c>
    </row>
    <row r="45" spans="1:15" ht="45.75" customHeight="1" thickBot="1">
      <c r="A45" s="414"/>
      <c r="B45" s="416"/>
      <c r="C45" s="150" t="s">
        <v>59</v>
      </c>
      <c r="D45" s="151" t="s">
        <v>60</v>
      </c>
      <c r="E45" s="152" t="s">
        <v>61</v>
      </c>
      <c r="F45" s="153" t="s">
        <v>62</v>
      </c>
      <c r="G45" s="154" t="s">
        <v>63</v>
      </c>
      <c r="H45" s="155" t="s">
        <v>64</v>
      </c>
      <c r="I45" s="156" t="s">
        <v>65</v>
      </c>
      <c r="J45" s="157" t="s">
        <v>66</v>
      </c>
      <c r="K45" s="158" t="s">
        <v>67</v>
      </c>
      <c r="L45" s="159" t="s">
        <v>68</v>
      </c>
      <c r="M45" s="160" t="s">
        <v>69</v>
      </c>
      <c r="N45" s="161" t="s">
        <v>70</v>
      </c>
      <c r="O45" s="421"/>
    </row>
    <row r="46" spans="1:15" ht="15" customHeight="1" thickBot="1">
      <c r="A46" s="259" t="str">
        <f>'1. KOLO'!B35</f>
        <v>Silvija Pofuk</v>
      </c>
      <c r="B46" s="117">
        <f>'1. KOLO'!D35</f>
        <v>98</v>
      </c>
      <c r="C46" s="53">
        <f>'1. KOLO'!F35</f>
        <v>50</v>
      </c>
      <c r="D46" s="54">
        <f>'2. KOLO'!F38</f>
        <v>50</v>
      </c>
      <c r="E46" s="55">
        <f>'3. KOLO'!F37</f>
        <v>50</v>
      </c>
      <c r="F46" s="56">
        <f>'4. KOLO'!F35</f>
        <v>50</v>
      </c>
      <c r="G46" s="57">
        <f>'5. KOLO'!F37</f>
        <v>50</v>
      </c>
      <c r="H46" s="58">
        <f>'6. KOLO'!F36</f>
        <v>50</v>
      </c>
      <c r="I46" s="59">
        <f>'7. KOLO'!F39</f>
        <v>40</v>
      </c>
      <c r="J46" s="60">
        <f>'8. KOLO'!F37</f>
        <v>50</v>
      </c>
      <c r="K46" s="61"/>
      <c r="L46" s="62"/>
      <c r="M46" s="63"/>
      <c r="N46" s="64"/>
      <c r="O46" s="162">
        <f>SUM(C46:N46)</f>
        <v>390</v>
      </c>
    </row>
    <row r="47" spans="1:15" ht="15" customHeight="1" thickBot="1">
      <c r="A47" s="197" t="str">
        <f>'1. KOLO'!B36</f>
        <v>Eni Kušter</v>
      </c>
      <c r="B47" s="120">
        <f>'1. KOLO'!D36</f>
        <v>50</v>
      </c>
      <c r="C47" s="65">
        <f>'1. KOLO'!F36</f>
        <v>45</v>
      </c>
      <c r="D47" s="66">
        <f>'2. KOLO'!F39</f>
        <v>45</v>
      </c>
      <c r="E47" s="67" t="s">
        <v>132</v>
      </c>
      <c r="F47" s="68">
        <f>'4. KOLO'!F36</f>
        <v>45</v>
      </c>
      <c r="G47" s="69" t="s">
        <v>132</v>
      </c>
      <c r="H47" s="70">
        <f>'6. KOLO'!F37</f>
        <v>45</v>
      </c>
      <c r="I47" s="71">
        <f>'7. KOLO'!F37</f>
        <v>45</v>
      </c>
      <c r="J47" s="72">
        <f>'8. KOLO'!F38</f>
        <v>45</v>
      </c>
      <c r="K47" s="73"/>
      <c r="L47" s="74"/>
      <c r="M47" s="75"/>
      <c r="N47" s="76"/>
      <c r="O47" s="162">
        <f aca="true" t="shared" si="1" ref="O47:O53">SUM(C47:N47)</f>
        <v>270</v>
      </c>
    </row>
    <row r="48" spans="1:15" ht="15" customHeight="1" thickBot="1">
      <c r="A48" s="197" t="str">
        <f>'1. KOLO'!B37</f>
        <v>Tamara Huten</v>
      </c>
      <c r="B48" s="120">
        <f>'1. KOLO'!D37</f>
        <v>35</v>
      </c>
      <c r="C48" s="65">
        <f>'1. KOLO'!F37</f>
        <v>42</v>
      </c>
      <c r="D48" s="66">
        <f>'2. KOLO'!F40</f>
        <v>42</v>
      </c>
      <c r="E48" s="67">
        <f>'3. KOLO'!F39</f>
        <v>42</v>
      </c>
      <c r="F48" s="68">
        <f>'4. KOLO'!F38</f>
        <v>40</v>
      </c>
      <c r="G48" s="69">
        <f>'5. KOLO'!F38</f>
        <v>45</v>
      </c>
      <c r="H48" s="70">
        <f>'6. KOLO'!F38</f>
        <v>42</v>
      </c>
      <c r="I48" s="71">
        <f>'7. KOLO'!F36</f>
        <v>50</v>
      </c>
      <c r="J48" s="72">
        <f>'8. KOLO'!F39</f>
        <v>42</v>
      </c>
      <c r="K48" s="73"/>
      <c r="L48" s="74"/>
      <c r="M48" s="75"/>
      <c r="N48" s="76"/>
      <c r="O48" s="162">
        <f t="shared" si="1"/>
        <v>345</v>
      </c>
    </row>
    <row r="49" spans="1:15" ht="15" customHeight="1">
      <c r="A49" s="260" t="str">
        <f>'3. KOLO'!B38</f>
        <v>Rea Dubovečak</v>
      </c>
      <c r="B49" s="120">
        <f>'3. KOLO'!D38</f>
        <v>73</v>
      </c>
      <c r="C49" s="65" t="s">
        <v>132</v>
      </c>
      <c r="D49" s="66" t="s">
        <v>132</v>
      </c>
      <c r="E49" s="67">
        <f>'3. KOLO'!F38</f>
        <v>45</v>
      </c>
      <c r="F49" s="68">
        <f>'4. KOLO'!F37</f>
        <v>42</v>
      </c>
      <c r="G49" s="69" t="s">
        <v>132</v>
      </c>
      <c r="H49" s="70" t="s">
        <v>132</v>
      </c>
      <c r="I49" s="71">
        <f>'7. KOLO'!F38</f>
        <v>42</v>
      </c>
      <c r="J49" s="72" t="s">
        <v>132</v>
      </c>
      <c r="K49" s="73"/>
      <c r="L49" s="74"/>
      <c r="M49" s="75"/>
      <c r="N49" s="76"/>
      <c r="O49" s="162">
        <f t="shared" si="1"/>
        <v>129</v>
      </c>
    </row>
    <row r="50" spans="1:15" ht="15" customHeight="1" hidden="1" thickBot="1">
      <c r="A50" s="197"/>
      <c r="B50" s="120"/>
      <c r="C50" s="65"/>
      <c r="D50" s="66"/>
      <c r="E50" s="67"/>
      <c r="F50" s="68"/>
      <c r="G50" s="69"/>
      <c r="H50" s="70"/>
      <c r="I50" s="71"/>
      <c r="J50" s="72"/>
      <c r="K50" s="73"/>
      <c r="L50" s="74"/>
      <c r="M50" s="75"/>
      <c r="N50" s="76"/>
      <c r="O50" s="162">
        <f t="shared" si="1"/>
        <v>0</v>
      </c>
    </row>
    <row r="51" spans="1:15" ht="15" customHeight="1" hidden="1" thickBot="1">
      <c r="A51" s="197"/>
      <c r="B51" s="120"/>
      <c r="C51" s="65"/>
      <c r="D51" s="66"/>
      <c r="E51" s="67"/>
      <c r="F51" s="68"/>
      <c r="G51" s="69"/>
      <c r="H51" s="70"/>
      <c r="I51" s="71"/>
      <c r="J51" s="72"/>
      <c r="K51" s="73"/>
      <c r="L51" s="74"/>
      <c r="M51" s="75"/>
      <c r="N51" s="76"/>
      <c r="O51" s="162">
        <f t="shared" si="1"/>
        <v>0</v>
      </c>
    </row>
    <row r="52" spans="1:15" ht="15" customHeight="1" hidden="1" thickBot="1">
      <c r="A52" s="260"/>
      <c r="B52" s="120"/>
      <c r="C52" s="65"/>
      <c r="D52" s="66"/>
      <c r="E52" s="67"/>
      <c r="F52" s="68"/>
      <c r="G52" s="69"/>
      <c r="H52" s="70"/>
      <c r="I52" s="71"/>
      <c r="J52" s="72"/>
      <c r="K52" s="73"/>
      <c r="L52" s="74"/>
      <c r="M52" s="75"/>
      <c r="N52" s="76"/>
      <c r="O52" s="162">
        <f t="shared" si="1"/>
        <v>0</v>
      </c>
    </row>
    <row r="53" spans="1:15" ht="15" customHeight="1" hidden="1">
      <c r="A53" s="260"/>
      <c r="B53" s="120"/>
      <c r="C53" s="65"/>
      <c r="D53" s="66"/>
      <c r="E53" s="67"/>
      <c r="F53" s="68"/>
      <c r="G53" s="69"/>
      <c r="H53" s="70"/>
      <c r="I53" s="71"/>
      <c r="J53" s="72"/>
      <c r="K53" s="73"/>
      <c r="L53" s="74"/>
      <c r="M53" s="75"/>
      <c r="N53" s="76"/>
      <c r="O53" s="162">
        <f t="shared" si="1"/>
        <v>0</v>
      </c>
    </row>
    <row r="54" spans="5:15" ht="15" customHeight="1">
      <c r="E54" s="124"/>
      <c r="O54" s="149"/>
    </row>
    <row r="55" spans="5:15" ht="15" customHeight="1">
      <c r="E55" s="124"/>
      <c r="O55" s="149"/>
    </row>
    <row r="56" spans="1:15" ht="15" customHeight="1" thickBot="1">
      <c r="A56" s="262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65"/>
    </row>
    <row r="57" ht="15" customHeight="1" thickTop="1">
      <c r="O57" s="149"/>
    </row>
    <row r="58" ht="18.75" customHeight="1">
      <c r="O58" s="149"/>
    </row>
    <row r="59" ht="15" customHeight="1" thickBot="1">
      <c r="O59" s="149"/>
    </row>
    <row r="60" spans="1:15" ht="15" customHeight="1" thickBot="1" thickTop="1">
      <c r="A60" s="258" t="s">
        <v>2</v>
      </c>
      <c r="B60" s="374" t="s">
        <v>13</v>
      </c>
      <c r="C60" s="409"/>
      <c r="D60" s="409"/>
      <c r="E60" s="410"/>
      <c r="F60" s="411" t="s">
        <v>12</v>
      </c>
      <c r="G60" s="412"/>
      <c r="H60" s="411" t="s">
        <v>27</v>
      </c>
      <c r="I60" s="412"/>
      <c r="O60" s="149"/>
    </row>
    <row r="61" ht="15" customHeight="1" thickBot="1" thickTop="1">
      <c r="O61" s="149"/>
    </row>
    <row r="62" spans="1:15" ht="18.75" customHeight="1" thickBot="1">
      <c r="A62" s="413" t="s">
        <v>3</v>
      </c>
      <c r="B62" s="415" t="s">
        <v>7</v>
      </c>
      <c r="C62" s="417" t="s">
        <v>10</v>
      </c>
      <c r="D62" s="418"/>
      <c r="E62" s="418"/>
      <c r="F62" s="418"/>
      <c r="G62" s="418"/>
      <c r="H62" s="418"/>
      <c r="I62" s="418"/>
      <c r="J62" s="418"/>
      <c r="K62" s="418"/>
      <c r="L62" s="418"/>
      <c r="M62" s="418"/>
      <c r="N62" s="419"/>
      <c r="O62" s="420" t="s">
        <v>71</v>
      </c>
    </row>
    <row r="63" spans="1:15" ht="45.75" customHeight="1" thickBot="1">
      <c r="A63" s="414"/>
      <c r="B63" s="416"/>
      <c r="C63" s="150" t="s">
        <v>59</v>
      </c>
      <c r="D63" s="151" t="s">
        <v>60</v>
      </c>
      <c r="E63" s="152" t="s">
        <v>61</v>
      </c>
      <c r="F63" s="153" t="s">
        <v>62</v>
      </c>
      <c r="G63" s="154" t="s">
        <v>63</v>
      </c>
      <c r="H63" s="155" t="s">
        <v>64</v>
      </c>
      <c r="I63" s="156" t="s">
        <v>65</v>
      </c>
      <c r="J63" s="157" t="s">
        <v>66</v>
      </c>
      <c r="K63" s="158" t="s">
        <v>67</v>
      </c>
      <c r="L63" s="159" t="s">
        <v>68</v>
      </c>
      <c r="M63" s="160" t="s">
        <v>69</v>
      </c>
      <c r="N63" s="161" t="s">
        <v>70</v>
      </c>
      <c r="O63" s="421"/>
    </row>
    <row r="64" spans="1:15" ht="15" customHeight="1" thickBot="1">
      <c r="A64" s="182" t="str">
        <f>'1. KOLO'!B47</f>
        <v>Dominik Galić</v>
      </c>
      <c r="B64" s="117">
        <f>'1. KOLO'!D47</f>
        <v>97</v>
      </c>
      <c r="C64" s="53">
        <f>'1. KOLO'!F47</f>
        <v>50</v>
      </c>
      <c r="D64" s="54" t="s">
        <v>132</v>
      </c>
      <c r="E64" s="55" t="s">
        <v>132</v>
      </c>
      <c r="F64" s="56" t="s">
        <v>132</v>
      </c>
      <c r="G64" s="57" t="s">
        <v>132</v>
      </c>
      <c r="H64" s="58" t="s">
        <v>132</v>
      </c>
      <c r="I64" s="59" t="s">
        <v>132</v>
      </c>
      <c r="J64" s="60" t="s">
        <v>132</v>
      </c>
      <c r="K64" s="61"/>
      <c r="L64" s="62"/>
      <c r="M64" s="63"/>
      <c r="N64" s="64"/>
      <c r="O64" s="162">
        <f>SUM(C64:N64)</f>
        <v>50</v>
      </c>
    </row>
    <row r="65" spans="1:15" ht="15" customHeight="1" thickBot="1">
      <c r="A65" s="260" t="str">
        <f>'1. KOLO'!B48</f>
        <v>Valentin Mravlinčić</v>
      </c>
      <c r="B65" s="120">
        <f>'1. KOLO'!D48</f>
        <v>2</v>
      </c>
      <c r="C65" s="65">
        <f>'1. KOLO'!F48</f>
        <v>45</v>
      </c>
      <c r="D65" s="66">
        <f>'2. KOLO'!F54</f>
        <v>50</v>
      </c>
      <c r="E65" s="67">
        <f>'3. KOLO'!F49</f>
        <v>50</v>
      </c>
      <c r="F65" s="68">
        <f>'4. KOLO'!F48</f>
        <v>50</v>
      </c>
      <c r="G65" s="69">
        <f>'5. KOLO'!F48</f>
        <v>50</v>
      </c>
      <c r="H65" s="70">
        <f>'6. KOLO'!F48</f>
        <v>50</v>
      </c>
      <c r="I65" s="71" t="s">
        <v>132</v>
      </c>
      <c r="J65" s="72">
        <f>'8. KOLO'!F49</f>
        <v>50</v>
      </c>
      <c r="K65" s="73"/>
      <c r="L65" s="74"/>
      <c r="M65" s="75"/>
      <c r="N65" s="76"/>
      <c r="O65" s="162">
        <f aca="true" t="shared" si="2" ref="O65:O74">SUM(C65:N65)</f>
        <v>345</v>
      </c>
    </row>
    <row r="66" spans="1:15" ht="15" customHeight="1" thickBot="1">
      <c r="A66" s="260" t="str">
        <f>'1. KOLO'!B49</f>
        <v>Valentino Bobek</v>
      </c>
      <c r="B66" s="120">
        <f>'1. KOLO'!D49</f>
        <v>91</v>
      </c>
      <c r="C66" s="65">
        <f>'1. KOLO'!F49</f>
        <v>42</v>
      </c>
      <c r="D66" s="66" t="s">
        <v>132</v>
      </c>
      <c r="E66" s="67" t="s">
        <v>132</v>
      </c>
      <c r="F66" s="68" t="s">
        <v>132</v>
      </c>
      <c r="G66" s="69" t="s">
        <v>132</v>
      </c>
      <c r="H66" s="70" t="s">
        <v>132</v>
      </c>
      <c r="I66" s="71" t="s">
        <v>132</v>
      </c>
      <c r="J66" s="72" t="s">
        <v>132</v>
      </c>
      <c r="K66" s="73"/>
      <c r="L66" s="74"/>
      <c r="M66" s="75"/>
      <c r="N66" s="76"/>
      <c r="O66" s="162">
        <f t="shared" si="2"/>
        <v>42</v>
      </c>
    </row>
    <row r="67" spans="1:15" ht="15" customHeight="1" thickBot="1">
      <c r="A67" s="197" t="str">
        <f>'1. KOLO'!B50</f>
        <v>Bruno Bračko</v>
      </c>
      <c r="B67" s="120">
        <f>'1. KOLO'!D50</f>
        <v>87</v>
      </c>
      <c r="C67" s="65">
        <f>'1. KOLO'!F50</f>
        <v>40</v>
      </c>
      <c r="D67" s="66">
        <f>'2. KOLO'!F55</f>
        <v>45</v>
      </c>
      <c r="E67" s="67">
        <f>'3. KOLO'!F50</f>
        <v>45</v>
      </c>
      <c r="F67" s="68">
        <f>'4. KOLO'!F49</f>
        <v>45</v>
      </c>
      <c r="G67" s="69">
        <f>'5. KOLO'!F49</f>
        <v>45</v>
      </c>
      <c r="H67" s="70">
        <f>'6. KOLO'!F50</f>
        <v>42</v>
      </c>
      <c r="I67" s="71" t="s">
        <v>132</v>
      </c>
      <c r="J67" s="72">
        <f>'8. KOLO'!F50</f>
        <v>45</v>
      </c>
      <c r="K67" s="73"/>
      <c r="L67" s="74"/>
      <c r="M67" s="75"/>
      <c r="N67" s="76"/>
      <c r="O67" s="162">
        <f t="shared" si="2"/>
        <v>307</v>
      </c>
    </row>
    <row r="68" spans="1:15" ht="15" customHeight="1" thickBot="1">
      <c r="A68" s="197" t="str">
        <f>'1. KOLO'!B51</f>
        <v>Marko Bratković</v>
      </c>
      <c r="B68" s="120">
        <f>'1. KOLO'!D51</f>
        <v>17</v>
      </c>
      <c r="C68" s="65">
        <f>'1. KOLO'!F51</f>
        <v>39</v>
      </c>
      <c r="D68" s="66">
        <f>'2. KOLO'!F56</f>
        <v>42</v>
      </c>
      <c r="E68" s="67">
        <f>'3. KOLO'!F51</f>
        <v>42</v>
      </c>
      <c r="F68" s="68">
        <f>'4. KOLO'!F51</f>
        <v>40</v>
      </c>
      <c r="G68" s="69">
        <f>'5. KOLO'!F51</f>
        <v>40</v>
      </c>
      <c r="H68" s="70">
        <f>'6. KOLO'!F51</f>
        <v>40</v>
      </c>
      <c r="I68" s="71">
        <f>'7. KOLO'!F50</f>
        <v>45</v>
      </c>
      <c r="J68" s="72">
        <f>'8. KOLO'!F52</f>
        <v>40</v>
      </c>
      <c r="K68" s="73"/>
      <c r="L68" s="74"/>
      <c r="M68" s="75"/>
      <c r="N68" s="76"/>
      <c r="O68" s="162">
        <f t="shared" si="2"/>
        <v>328</v>
      </c>
    </row>
    <row r="69" spans="1:15" ht="15" customHeight="1" thickBot="1">
      <c r="A69" s="260" t="str">
        <f>'1. KOLO'!B52</f>
        <v>Dino Kovač</v>
      </c>
      <c r="B69" s="120">
        <f>'1. KOLO'!D52</f>
        <v>68</v>
      </c>
      <c r="C69" s="65">
        <f>'1. KOLO'!F52</f>
        <v>38</v>
      </c>
      <c r="D69" s="66">
        <f>'2. KOLO'!F57</f>
        <v>40</v>
      </c>
      <c r="E69" s="67">
        <f>'3. KOLO'!F53</f>
        <v>39</v>
      </c>
      <c r="F69" s="68">
        <f>'4. KOLO'!F52</f>
        <v>39</v>
      </c>
      <c r="G69" s="69">
        <f>'5. KOLO'!F53</f>
        <v>38</v>
      </c>
      <c r="H69" s="70" t="s">
        <v>132</v>
      </c>
      <c r="I69" s="71">
        <f>'7. KOLO'!F51</f>
        <v>42</v>
      </c>
      <c r="J69" s="72">
        <f>'8. KOLO'!F53</f>
        <v>39</v>
      </c>
      <c r="K69" s="73"/>
      <c r="L69" s="74"/>
      <c r="M69" s="75"/>
      <c r="N69" s="76"/>
      <c r="O69" s="162">
        <f t="shared" si="2"/>
        <v>275</v>
      </c>
    </row>
    <row r="70" spans="1:15" ht="15" customHeight="1" thickBot="1">
      <c r="A70" s="197" t="str">
        <f>'1. KOLO'!B53</f>
        <v>Ivan Božak</v>
      </c>
      <c r="B70" s="120">
        <f>'1. KOLO'!D53</f>
        <v>86</v>
      </c>
      <c r="C70" s="65">
        <f>'1. KOLO'!F53</f>
        <v>37</v>
      </c>
      <c r="D70" s="66" t="s">
        <v>132</v>
      </c>
      <c r="E70" s="67" t="s">
        <v>132</v>
      </c>
      <c r="F70" s="68" t="s">
        <v>132</v>
      </c>
      <c r="G70" s="69" t="s">
        <v>132</v>
      </c>
      <c r="H70" s="70" t="s">
        <v>132</v>
      </c>
      <c r="I70" s="71" t="s">
        <v>132</v>
      </c>
      <c r="J70" s="72" t="s">
        <v>132</v>
      </c>
      <c r="K70" s="73"/>
      <c r="L70" s="74"/>
      <c r="M70" s="75"/>
      <c r="N70" s="76"/>
      <c r="O70" s="162">
        <f t="shared" si="2"/>
        <v>37</v>
      </c>
    </row>
    <row r="71" spans="1:15" ht="15" customHeight="1" thickBot="1">
      <c r="A71" s="260" t="str">
        <f>'1. KOLO'!B54</f>
        <v>Karlo Bobek</v>
      </c>
      <c r="B71" s="120">
        <f>'1. KOLO'!D54</f>
        <v>111</v>
      </c>
      <c r="C71" s="65">
        <f>'1. KOLO'!F54</f>
        <v>36</v>
      </c>
      <c r="D71" s="66" t="s">
        <v>132</v>
      </c>
      <c r="E71" s="67" t="s">
        <v>132</v>
      </c>
      <c r="F71" s="68" t="s">
        <v>132</v>
      </c>
      <c r="G71" s="69" t="s">
        <v>132</v>
      </c>
      <c r="H71" s="70" t="s">
        <v>132</v>
      </c>
      <c r="I71" s="71" t="s">
        <v>132</v>
      </c>
      <c r="J71" s="72" t="s">
        <v>132</v>
      </c>
      <c r="K71" s="73"/>
      <c r="L71" s="74"/>
      <c r="M71" s="75"/>
      <c r="N71" s="76"/>
      <c r="O71" s="162">
        <f t="shared" si="2"/>
        <v>36</v>
      </c>
    </row>
    <row r="72" spans="1:15" ht="15" customHeight="1" thickBot="1">
      <c r="A72" s="197" t="str">
        <f>'1. KOLO'!B55</f>
        <v>Nikola Koren</v>
      </c>
      <c r="B72" s="120">
        <f>'1. KOLO'!D55</f>
        <v>26</v>
      </c>
      <c r="C72" s="65">
        <f>'1. KOLO'!F55</f>
        <v>35</v>
      </c>
      <c r="D72" s="66">
        <f>'2. KOLO'!F58</f>
        <v>39</v>
      </c>
      <c r="E72" s="67">
        <f>'3. KOLO'!F52</f>
        <v>40</v>
      </c>
      <c r="F72" s="68">
        <f>'4. KOLO'!F50</f>
        <v>42</v>
      </c>
      <c r="G72" s="69">
        <f>'5. KOLO'!F50</f>
        <v>42</v>
      </c>
      <c r="H72" s="70">
        <f>'6. KOLO'!F49</f>
        <v>45</v>
      </c>
      <c r="I72" s="71">
        <f>'7. KOLO'!F49</f>
        <v>50</v>
      </c>
      <c r="J72" s="72">
        <f>'8. KOLO'!F51</f>
        <v>42</v>
      </c>
      <c r="K72" s="73"/>
      <c r="L72" s="74"/>
      <c r="M72" s="75"/>
      <c r="N72" s="76"/>
      <c r="O72" s="162">
        <f t="shared" si="2"/>
        <v>335</v>
      </c>
    </row>
    <row r="73" spans="1:15" ht="15" customHeight="1" thickBot="1">
      <c r="A73" s="260" t="str">
        <f>'1. KOLO'!B56</f>
        <v>Mateo Naglaš</v>
      </c>
      <c r="B73" s="120">
        <f>'1. KOLO'!D56</f>
        <v>90</v>
      </c>
      <c r="C73" s="65">
        <f>'1. KOLO'!F56</f>
        <v>34</v>
      </c>
      <c r="D73" s="66" t="s">
        <v>132</v>
      </c>
      <c r="E73" s="67">
        <f>'3. KOLO'!F54</f>
        <v>38</v>
      </c>
      <c r="F73" s="68" t="s">
        <v>132</v>
      </c>
      <c r="G73" s="69" t="s">
        <v>132</v>
      </c>
      <c r="H73" s="70" t="s">
        <v>132</v>
      </c>
      <c r="I73" s="71" t="s">
        <v>132</v>
      </c>
      <c r="J73" s="72" t="s">
        <v>132</v>
      </c>
      <c r="K73" s="73"/>
      <c r="L73" s="74"/>
      <c r="M73" s="75"/>
      <c r="N73" s="76"/>
      <c r="O73" s="162">
        <f t="shared" si="2"/>
        <v>72</v>
      </c>
    </row>
    <row r="74" spans="1:15" ht="15" customHeight="1" thickBot="1">
      <c r="A74" s="197" t="str">
        <f>'2. KOLO'!B59</f>
        <v>Antonio Loparić</v>
      </c>
      <c r="B74" s="120">
        <f>'2. KOLO'!D59</f>
        <v>33</v>
      </c>
      <c r="C74" s="65" t="s">
        <v>132</v>
      </c>
      <c r="D74" s="66">
        <f>'2. KOLO'!F59</f>
        <v>38</v>
      </c>
      <c r="E74" s="67">
        <f>'3. KOLO'!F55</f>
        <v>37</v>
      </c>
      <c r="F74" s="68">
        <f>'4. KOLO'!F53</f>
        <v>38</v>
      </c>
      <c r="G74" s="69">
        <f>'5. KOLO'!F52</f>
        <v>39</v>
      </c>
      <c r="H74" s="70">
        <f>'6. KOLO'!F53</f>
        <v>38</v>
      </c>
      <c r="I74" s="71">
        <f>'7. KOLO'!F52</f>
        <v>40</v>
      </c>
      <c r="J74" s="72" t="s">
        <v>132</v>
      </c>
      <c r="K74" s="73"/>
      <c r="L74" s="74"/>
      <c r="M74" s="75"/>
      <c r="N74" s="76"/>
      <c r="O74" s="162">
        <f t="shared" si="2"/>
        <v>230</v>
      </c>
    </row>
    <row r="75" spans="1:15" s="278" customFormat="1" ht="15" customHeight="1">
      <c r="A75" s="197" t="str">
        <f>'6. KOLO'!B52</f>
        <v>Zlatko Cujzek</v>
      </c>
      <c r="B75" s="120">
        <f>'6. KOLO'!D52</f>
        <v>30</v>
      </c>
      <c r="C75" s="65" t="s">
        <v>132</v>
      </c>
      <c r="D75" s="66" t="s">
        <v>132</v>
      </c>
      <c r="E75" s="67" t="s">
        <v>132</v>
      </c>
      <c r="F75" s="68" t="s">
        <v>132</v>
      </c>
      <c r="G75" s="69" t="s">
        <v>132</v>
      </c>
      <c r="H75" s="70">
        <f>'6. KOLO'!F52</f>
        <v>39</v>
      </c>
      <c r="I75" s="71" t="s">
        <v>132</v>
      </c>
      <c r="J75" s="72" t="s">
        <v>132</v>
      </c>
      <c r="K75" s="73"/>
      <c r="L75" s="74"/>
      <c r="M75" s="75"/>
      <c r="N75" s="76"/>
      <c r="O75" s="162">
        <f>SUM(C75:N75)</f>
        <v>39</v>
      </c>
    </row>
    <row r="76" spans="1:15" s="278" customFormat="1" ht="15" customHeight="1" hidden="1" thickBot="1">
      <c r="A76" s="197"/>
      <c r="B76" s="120"/>
      <c r="C76" s="65"/>
      <c r="D76" s="66"/>
      <c r="E76" s="67"/>
      <c r="F76" s="68"/>
      <c r="G76" s="69"/>
      <c r="H76" s="70"/>
      <c r="I76" s="71"/>
      <c r="J76" s="72"/>
      <c r="K76" s="73"/>
      <c r="L76" s="74"/>
      <c r="M76" s="75"/>
      <c r="N76" s="76"/>
      <c r="O76" s="162">
        <f>SUM(C76:N76)</f>
        <v>0</v>
      </c>
    </row>
    <row r="77" spans="1:15" s="278" customFormat="1" ht="15" customHeight="1" hidden="1">
      <c r="A77" s="197"/>
      <c r="B77" s="120"/>
      <c r="C77" s="65"/>
      <c r="D77" s="66"/>
      <c r="E77" s="67"/>
      <c r="F77" s="68"/>
      <c r="G77" s="69"/>
      <c r="H77" s="70"/>
      <c r="I77" s="71"/>
      <c r="J77" s="72"/>
      <c r="K77" s="73"/>
      <c r="L77" s="74"/>
      <c r="M77" s="75"/>
      <c r="N77" s="76"/>
      <c r="O77" s="162">
        <f>SUM(C77:N77)</f>
        <v>0</v>
      </c>
    </row>
    <row r="78" spans="1:15" ht="15" customHeight="1">
      <c r="A78" s="261"/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64"/>
    </row>
    <row r="79" ht="15" customHeight="1" thickBot="1">
      <c r="O79" s="149"/>
    </row>
    <row r="80" spans="1:15" ht="15" customHeight="1" thickBot="1" thickTop="1">
      <c r="A80" s="258" t="s">
        <v>2</v>
      </c>
      <c r="B80" s="374" t="s">
        <v>13</v>
      </c>
      <c r="C80" s="409"/>
      <c r="D80" s="409"/>
      <c r="E80" s="410"/>
      <c r="F80" s="411" t="s">
        <v>12</v>
      </c>
      <c r="G80" s="412"/>
      <c r="H80" s="411" t="s">
        <v>28</v>
      </c>
      <c r="I80" s="412"/>
      <c r="O80" s="149"/>
    </row>
    <row r="81" ht="15" customHeight="1" thickBot="1" thickTop="1">
      <c r="O81" s="149"/>
    </row>
    <row r="82" spans="1:15" ht="18.75" customHeight="1" thickBot="1">
      <c r="A82" s="413" t="s">
        <v>3</v>
      </c>
      <c r="B82" s="415" t="s">
        <v>7</v>
      </c>
      <c r="C82" s="417" t="s">
        <v>10</v>
      </c>
      <c r="D82" s="418"/>
      <c r="E82" s="418"/>
      <c r="F82" s="418"/>
      <c r="G82" s="418"/>
      <c r="H82" s="418"/>
      <c r="I82" s="418"/>
      <c r="J82" s="418"/>
      <c r="K82" s="418"/>
      <c r="L82" s="418"/>
      <c r="M82" s="418"/>
      <c r="N82" s="419"/>
      <c r="O82" s="420" t="s">
        <v>71</v>
      </c>
    </row>
    <row r="83" spans="1:15" ht="45.75" customHeight="1" thickBot="1">
      <c r="A83" s="414"/>
      <c r="B83" s="416"/>
      <c r="C83" s="150" t="s">
        <v>59</v>
      </c>
      <c r="D83" s="151" t="s">
        <v>60</v>
      </c>
      <c r="E83" s="152" t="s">
        <v>61</v>
      </c>
      <c r="F83" s="153" t="s">
        <v>62</v>
      </c>
      <c r="G83" s="154" t="s">
        <v>63</v>
      </c>
      <c r="H83" s="155" t="s">
        <v>64</v>
      </c>
      <c r="I83" s="156" t="s">
        <v>65</v>
      </c>
      <c r="J83" s="157" t="s">
        <v>66</v>
      </c>
      <c r="K83" s="158" t="s">
        <v>67</v>
      </c>
      <c r="L83" s="159" t="s">
        <v>68</v>
      </c>
      <c r="M83" s="160" t="s">
        <v>69</v>
      </c>
      <c r="N83" s="161" t="s">
        <v>70</v>
      </c>
      <c r="O83" s="421"/>
    </row>
    <row r="84" spans="1:15" ht="15" customHeight="1" thickBot="1">
      <c r="A84" s="182" t="str">
        <f>'1. KOLO'!B62</f>
        <v>Nika Geček</v>
      </c>
      <c r="B84" s="117">
        <f>'1. KOLO'!D62</f>
        <v>137</v>
      </c>
      <c r="C84" s="53">
        <f>'1. KOLO'!F62</f>
        <v>50</v>
      </c>
      <c r="D84" s="54">
        <f>'2. KOLO'!F65</f>
        <v>50</v>
      </c>
      <c r="E84" s="55">
        <f>'3. KOLO'!F64</f>
        <v>40</v>
      </c>
      <c r="F84" s="56">
        <f>'4. KOLO'!F60</f>
        <v>45</v>
      </c>
      <c r="G84" s="57">
        <f>'5. KOLO'!F59</f>
        <v>50</v>
      </c>
      <c r="H84" s="58">
        <f>'6. KOLO'!F59</f>
        <v>50</v>
      </c>
      <c r="I84" s="59">
        <f>'7. KOLO'!F58</f>
        <v>50</v>
      </c>
      <c r="J84" s="60">
        <f>'8. KOLO'!F59</f>
        <v>50</v>
      </c>
      <c r="K84" s="61"/>
      <c r="L84" s="62"/>
      <c r="M84" s="63"/>
      <c r="N84" s="64"/>
      <c r="O84" s="175">
        <f aca="true" t="shared" si="3" ref="O84:O92">SUM(C84:N84)</f>
        <v>385</v>
      </c>
    </row>
    <row r="85" spans="1:15" ht="15" customHeight="1" thickBot="1">
      <c r="A85" s="260" t="str">
        <f>'1. KOLO'!B63</f>
        <v>Iva Pofuk</v>
      </c>
      <c r="B85" s="120">
        <f>'1. KOLO'!D63</f>
        <v>5</v>
      </c>
      <c r="C85" s="65">
        <f>'1. KOLO'!F63</f>
        <v>45</v>
      </c>
      <c r="D85" s="66">
        <f>'2. KOLO'!F69</f>
        <v>39</v>
      </c>
      <c r="E85" s="67">
        <f>'3. KOLO'!F62</f>
        <v>45</v>
      </c>
      <c r="F85" s="166">
        <f>'4. KOLO'!F61</f>
        <v>42</v>
      </c>
      <c r="G85" s="167">
        <f>'5. KOLO'!F61</f>
        <v>42</v>
      </c>
      <c r="H85" s="70">
        <f>'6. KOLO'!F61</f>
        <v>42</v>
      </c>
      <c r="I85" s="71">
        <f>'7. KOLO'!F60</f>
        <v>42</v>
      </c>
      <c r="J85" s="72">
        <f>'8. KOLO'!F60</f>
        <v>45</v>
      </c>
      <c r="K85" s="73"/>
      <c r="L85" s="74"/>
      <c r="M85" s="75"/>
      <c r="N85" s="76"/>
      <c r="O85" s="175">
        <f t="shared" si="3"/>
        <v>342</v>
      </c>
    </row>
    <row r="86" spans="1:15" ht="15" customHeight="1" thickBot="1">
      <c r="A86" s="197" t="str">
        <f>'1. KOLO'!B64</f>
        <v>Larisa Bajsić</v>
      </c>
      <c r="B86" s="120">
        <f>'1. KOLO'!D64</f>
        <v>126</v>
      </c>
      <c r="C86" s="65">
        <f>'1. KOLO'!F64</f>
        <v>42</v>
      </c>
      <c r="D86" s="66" t="s">
        <v>132</v>
      </c>
      <c r="E86" s="67">
        <f>'3. KOLO'!F65</f>
        <v>39</v>
      </c>
      <c r="F86" s="166">
        <f>'4. KOLO'!F62</f>
        <v>40</v>
      </c>
      <c r="G86" s="167">
        <f>'5. KOLO'!F62</f>
        <v>40</v>
      </c>
      <c r="H86" s="70" t="s">
        <v>132</v>
      </c>
      <c r="I86" s="71">
        <f>'7. KOLO'!F59</f>
        <v>45</v>
      </c>
      <c r="J86" s="72" t="s">
        <v>132</v>
      </c>
      <c r="K86" s="73"/>
      <c r="L86" s="74"/>
      <c r="M86" s="75"/>
      <c r="N86" s="76"/>
      <c r="O86" s="175">
        <f t="shared" si="3"/>
        <v>206</v>
      </c>
    </row>
    <row r="87" spans="1:15" ht="15" customHeight="1" thickBot="1">
      <c r="A87" s="197" t="str">
        <f>'2. KOLO'!B67</f>
        <v>Mihaela Belčić</v>
      </c>
      <c r="B87" s="120">
        <f>'2. KOLO'!D67</f>
        <v>105</v>
      </c>
      <c r="C87" s="65" t="s">
        <v>132</v>
      </c>
      <c r="D87" s="66">
        <f>'2. KOLO'!F67</f>
        <v>42</v>
      </c>
      <c r="E87" s="67" t="s">
        <v>132</v>
      </c>
      <c r="F87" s="68" t="s">
        <v>132</v>
      </c>
      <c r="G87" s="69" t="s">
        <v>132</v>
      </c>
      <c r="H87" s="70" t="s">
        <v>132</v>
      </c>
      <c r="I87" s="71" t="s">
        <v>132</v>
      </c>
      <c r="J87" s="72" t="s">
        <v>132</v>
      </c>
      <c r="K87" s="73"/>
      <c r="L87" s="74"/>
      <c r="M87" s="75"/>
      <c r="N87" s="76"/>
      <c r="O87" s="175">
        <f t="shared" si="3"/>
        <v>42</v>
      </c>
    </row>
    <row r="88" spans="1:15" s="278" customFormat="1" ht="15" customHeight="1" thickBot="1">
      <c r="A88" s="197" t="str">
        <f>'2. KOLO'!B68</f>
        <v>Lara Šincek Cilinder</v>
      </c>
      <c r="B88" s="120">
        <f>'2. KOLO'!D68</f>
        <v>61</v>
      </c>
      <c r="C88" s="65" t="s">
        <v>132</v>
      </c>
      <c r="D88" s="66">
        <f>'2. KOLO'!F68</f>
        <v>40</v>
      </c>
      <c r="E88" s="67">
        <f>'3. KOLO'!F63</f>
        <v>42</v>
      </c>
      <c r="F88" s="68" t="s">
        <v>132</v>
      </c>
      <c r="G88" s="69" t="s">
        <v>132</v>
      </c>
      <c r="H88" s="70" t="s">
        <v>132</v>
      </c>
      <c r="I88" s="71" t="s">
        <v>132</v>
      </c>
      <c r="J88" s="72" t="s">
        <v>132</v>
      </c>
      <c r="K88" s="73"/>
      <c r="L88" s="74"/>
      <c r="M88" s="75"/>
      <c r="N88" s="76"/>
      <c r="O88" s="175">
        <f t="shared" si="3"/>
        <v>82</v>
      </c>
    </row>
    <row r="89" spans="1:15" s="278" customFormat="1" ht="15" customHeight="1" thickBot="1">
      <c r="A89" s="197" t="str">
        <f>'2. KOLO'!B66</f>
        <v>Marija Pašalić</v>
      </c>
      <c r="B89" s="120">
        <f>'2. KOLO'!D66</f>
        <v>3</v>
      </c>
      <c r="C89" s="65" t="s">
        <v>132</v>
      </c>
      <c r="D89" s="66">
        <f>'2. KOLO'!F66</f>
        <v>45</v>
      </c>
      <c r="E89" s="67">
        <f>'3. KOLO'!F61</f>
        <v>50</v>
      </c>
      <c r="F89" s="68">
        <f>'4. KOLO'!F59</f>
        <v>50</v>
      </c>
      <c r="G89" s="69">
        <f>'5. KOLO'!F60</f>
        <v>45</v>
      </c>
      <c r="H89" s="70">
        <f>'6. KOLO'!F60</f>
        <v>45</v>
      </c>
      <c r="I89" s="71" t="s">
        <v>132</v>
      </c>
      <c r="J89" s="72" t="s">
        <v>132</v>
      </c>
      <c r="K89" s="73"/>
      <c r="L89" s="74"/>
      <c r="M89" s="75"/>
      <c r="N89" s="76"/>
      <c r="O89" s="175">
        <f t="shared" si="3"/>
        <v>235</v>
      </c>
    </row>
    <row r="90" spans="1:15" s="278" customFormat="1" ht="15" customHeight="1" thickBot="1">
      <c r="A90" s="197" t="str">
        <f>'2. KOLO'!B70</f>
        <v>Blaženka Ratkaj</v>
      </c>
      <c r="B90" s="120">
        <f>'2. KOLO'!D70</f>
        <v>30</v>
      </c>
      <c r="C90" s="65" t="s">
        <v>132</v>
      </c>
      <c r="D90" s="66">
        <f>'2. KOLO'!F70</f>
        <v>38</v>
      </c>
      <c r="E90" s="67">
        <f>'3. KOLO'!F66</f>
        <v>38</v>
      </c>
      <c r="F90" s="166">
        <f>'4. KOLO'!F63</f>
        <v>39</v>
      </c>
      <c r="G90" s="69" t="s">
        <v>132</v>
      </c>
      <c r="H90" s="70" t="s">
        <v>132</v>
      </c>
      <c r="I90" s="71" t="s">
        <v>132</v>
      </c>
      <c r="J90" s="72" t="s">
        <v>132</v>
      </c>
      <c r="K90" s="73"/>
      <c r="L90" s="74"/>
      <c r="M90" s="75"/>
      <c r="N90" s="76"/>
      <c r="O90" s="175">
        <f t="shared" si="3"/>
        <v>115</v>
      </c>
    </row>
    <row r="91" spans="1:15" s="278" customFormat="1" ht="15" customHeight="1" hidden="1" thickBot="1">
      <c r="A91" s="197"/>
      <c r="B91" s="120"/>
      <c r="C91" s="65"/>
      <c r="D91" s="66"/>
      <c r="E91" s="67"/>
      <c r="F91" s="68"/>
      <c r="G91" s="69"/>
      <c r="H91" s="70"/>
      <c r="I91" s="71"/>
      <c r="J91" s="72"/>
      <c r="K91" s="73"/>
      <c r="L91" s="74"/>
      <c r="M91" s="75"/>
      <c r="N91" s="76"/>
      <c r="O91" s="175">
        <f t="shared" si="3"/>
        <v>0</v>
      </c>
    </row>
    <row r="92" spans="1:15" s="278" customFormat="1" ht="15" customHeight="1" hidden="1" thickBot="1">
      <c r="A92" s="197"/>
      <c r="B92" s="120"/>
      <c r="C92" s="65"/>
      <c r="D92" s="66"/>
      <c r="E92" s="67"/>
      <c r="F92" s="68"/>
      <c r="G92" s="69"/>
      <c r="H92" s="70"/>
      <c r="I92" s="71"/>
      <c r="J92" s="72"/>
      <c r="K92" s="73"/>
      <c r="L92" s="74"/>
      <c r="M92" s="75"/>
      <c r="N92" s="76"/>
      <c r="O92" s="175">
        <f t="shared" si="3"/>
        <v>0</v>
      </c>
    </row>
    <row r="93" spans="5:15" ht="15.75">
      <c r="E93" s="124"/>
      <c r="O93" s="149"/>
    </row>
    <row r="94" spans="5:15" ht="15" customHeight="1">
      <c r="E94" s="124"/>
      <c r="O94" s="149"/>
    </row>
    <row r="95" spans="1:15" ht="15" customHeight="1" thickBot="1">
      <c r="A95" s="262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65"/>
    </row>
    <row r="96" ht="15" customHeight="1" thickTop="1">
      <c r="O96" s="149"/>
    </row>
    <row r="97" ht="15" customHeight="1">
      <c r="O97" s="149"/>
    </row>
    <row r="98" ht="15" customHeight="1" thickBot="1">
      <c r="O98" s="149"/>
    </row>
    <row r="99" spans="1:15" ht="15" customHeight="1" thickBot="1" thickTop="1">
      <c r="A99" s="258" t="s">
        <v>2</v>
      </c>
      <c r="B99" s="374" t="s">
        <v>32</v>
      </c>
      <c r="C99" s="409"/>
      <c r="D99" s="409"/>
      <c r="E99" s="410"/>
      <c r="F99" s="411" t="s">
        <v>33</v>
      </c>
      <c r="G99" s="412"/>
      <c r="H99" s="411" t="s">
        <v>27</v>
      </c>
      <c r="I99" s="412"/>
      <c r="O99" s="149"/>
    </row>
    <row r="100" ht="18.75" customHeight="1" thickBot="1" thickTop="1">
      <c r="O100" s="149"/>
    </row>
    <row r="101" spans="1:15" ht="45.75" customHeight="1" thickBot="1">
      <c r="A101" s="413" t="s">
        <v>3</v>
      </c>
      <c r="B101" s="415" t="s">
        <v>7</v>
      </c>
      <c r="C101" s="417" t="s">
        <v>10</v>
      </c>
      <c r="D101" s="418"/>
      <c r="E101" s="418"/>
      <c r="F101" s="418"/>
      <c r="G101" s="418"/>
      <c r="H101" s="418"/>
      <c r="I101" s="418"/>
      <c r="J101" s="418"/>
      <c r="K101" s="418"/>
      <c r="L101" s="418"/>
      <c r="M101" s="418"/>
      <c r="N101" s="419"/>
      <c r="O101" s="420" t="s">
        <v>71</v>
      </c>
    </row>
    <row r="102" spans="1:15" ht="45.75" customHeight="1" thickBot="1">
      <c r="A102" s="414"/>
      <c r="B102" s="416"/>
      <c r="C102" s="150" t="s">
        <v>59</v>
      </c>
      <c r="D102" s="151" t="s">
        <v>60</v>
      </c>
      <c r="E102" s="152" t="s">
        <v>61</v>
      </c>
      <c r="F102" s="153" t="s">
        <v>62</v>
      </c>
      <c r="G102" s="154" t="s">
        <v>63</v>
      </c>
      <c r="H102" s="155" t="s">
        <v>64</v>
      </c>
      <c r="I102" s="156" t="s">
        <v>65</v>
      </c>
      <c r="J102" s="157" t="s">
        <v>66</v>
      </c>
      <c r="K102" s="158" t="s">
        <v>67</v>
      </c>
      <c r="L102" s="159" t="s">
        <v>68</v>
      </c>
      <c r="M102" s="160" t="s">
        <v>69</v>
      </c>
      <c r="N102" s="161" t="s">
        <v>70</v>
      </c>
      <c r="O102" s="421"/>
    </row>
    <row r="103" spans="1:15" ht="15" customHeight="1" thickBot="1">
      <c r="A103" s="182" t="str">
        <f>'1. KOLO'!B74</f>
        <v>David Paska</v>
      </c>
      <c r="B103" s="117">
        <f>'1. KOLO'!D74</f>
        <v>16</v>
      </c>
      <c r="C103" s="53">
        <f>'1. KOLO'!F74</f>
        <v>50</v>
      </c>
      <c r="D103" s="54">
        <f>'2. KOLO'!F80</f>
        <v>50</v>
      </c>
      <c r="E103" s="55">
        <f>'3. KOLO'!F76</f>
        <v>50</v>
      </c>
      <c r="F103" s="56">
        <f>'4. KOLO'!F73</f>
        <v>50</v>
      </c>
      <c r="G103" s="57">
        <f>'5. KOLO'!F72</f>
        <v>50</v>
      </c>
      <c r="H103" s="58">
        <f>'6. KOLO'!F71</f>
        <v>50</v>
      </c>
      <c r="I103" s="59">
        <f>'7. KOLO'!F70</f>
        <v>50</v>
      </c>
      <c r="J103" s="60" t="s">
        <v>132</v>
      </c>
      <c r="K103" s="61"/>
      <c r="L103" s="62"/>
      <c r="M103" s="63"/>
      <c r="N103" s="64"/>
      <c r="O103" s="175">
        <f aca="true" t="shared" si="4" ref="O103:O110">SUM(C103:N103)</f>
        <v>350</v>
      </c>
    </row>
    <row r="104" spans="1:15" ht="15" customHeight="1" thickBot="1">
      <c r="A104" s="260" t="str">
        <f>'1. KOLO'!B75</f>
        <v>Zvonimir Jakop</v>
      </c>
      <c r="B104" s="120">
        <f>'1. KOLO'!D75</f>
        <v>106</v>
      </c>
      <c r="C104" s="65">
        <f>'1. KOLO'!F75</f>
        <v>45</v>
      </c>
      <c r="D104" s="66">
        <f>'2. KOLO'!F81</f>
        <v>45</v>
      </c>
      <c r="E104" s="67">
        <f>'3. KOLO'!F79</f>
        <v>40</v>
      </c>
      <c r="F104" s="68">
        <f>'4. KOLO'!F75</f>
        <v>42</v>
      </c>
      <c r="G104" s="69">
        <f>'5. KOLO'!F75</f>
        <v>40</v>
      </c>
      <c r="H104" s="70">
        <f>'6. KOLO'!F74</f>
        <v>40</v>
      </c>
      <c r="I104" s="71">
        <f>'7. KOLO'!F73</f>
        <v>40</v>
      </c>
      <c r="J104" s="72">
        <f>'8. KOLO'!F71</f>
        <v>45</v>
      </c>
      <c r="K104" s="73"/>
      <c r="L104" s="74"/>
      <c r="M104" s="75"/>
      <c r="N104" s="76"/>
      <c r="O104" s="175">
        <f t="shared" si="4"/>
        <v>337</v>
      </c>
    </row>
    <row r="105" spans="1:15" ht="15" customHeight="1" thickBot="1">
      <c r="A105" s="197" t="str">
        <f>'1. KOLO'!B76</f>
        <v>Marko Veseljak</v>
      </c>
      <c r="B105" s="120">
        <f>'1. KOLO'!D76</f>
        <v>59</v>
      </c>
      <c r="C105" s="65">
        <f>'1. KOLO'!F76</f>
        <v>42</v>
      </c>
      <c r="D105" s="66">
        <f>'2. KOLO'!F82</f>
        <v>42</v>
      </c>
      <c r="E105" s="67">
        <f>'3. KOLO'!F80</f>
        <v>39</v>
      </c>
      <c r="F105" s="68">
        <f>'4. KOLO'!F76</f>
        <v>40</v>
      </c>
      <c r="G105" s="69">
        <f>'5. KOLO'!F74</f>
        <v>42</v>
      </c>
      <c r="H105" s="70">
        <f>'6. KOLO'!F72</f>
        <v>45</v>
      </c>
      <c r="I105" s="71">
        <f>'7. KOLO'!F72</f>
        <v>42</v>
      </c>
      <c r="J105" s="72">
        <f>'8. KOLO'!F70</f>
        <v>50</v>
      </c>
      <c r="K105" s="73"/>
      <c r="L105" s="74"/>
      <c r="M105" s="75"/>
      <c r="N105" s="76"/>
      <c r="O105" s="175">
        <f t="shared" si="4"/>
        <v>342</v>
      </c>
    </row>
    <row r="106" spans="1:15" ht="15" customHeight="1" thickBot="1">
      <c r="A106" s="260" t="str">
        <f>'1. KOLO'!B77</f>
        <v>David Štefičar</v>
      </c>
      <c r="B106" s="120">
        <f>'1. KOLO'!D77</f>
        <v>31</v>
      </c>
      <c r="C106" s="65">
        <f>'1. KOLO'!F77</f>
        <v>40</v>
      </c>
      <c r="D106" s="66">
        <f>'2. KOLO'!F83</f>
        <v>40</v>
      </c>
      <c r="E106" s="67" t="s">
        <v>132</v>
      </c>
      <c r="F106" s="68">
        <f>'4. KOLO'!F77</f>
        <v>39</v>
      </c>
      <c r="G106" s="69">
        <f>'5. KOLO'!F76</f>
        <v>39</v>
      </c>
      <c r="H106" s="70">
        <f>'6. KOLO'!F75</f>
        <v>39</v>
      </c>
      <c r="I106" s="71">
        <f>'7. KOLO'!F74</f>
        <v>39</v>
      </c>
      <c r="J106" s="72" t="s">
        <v>132</v>
      </c>
      <c r="K106" s="73"/>
      <c r="L106" s="74"/>
      <c r="M106" s="75"/>
      <c r="N106" s="76"/>
      <c r="O106" s="175">
        <f t="shared" si="4"/>
        <v>236</v>
      </c>
    </row>
    <row r="107" spans="1:15" ht="15" customHeight="1" thickBot="1">
      <c r="A107" s="197" t="str">
        <f>'3. KOLO'!B77</f>
        <v>Karlo Zidar</v>
      </c>
      <c r="B107" s="120">
        <f>'3. KOLO'!D77</f>
        <v>119</v>
      </c>
      <c r="C107" s="65" t="s">
        <v>132</v>
      </c>
      <c r="D107" s="66" t="s">
        <v>132</v>
      </c>
      <c r="E107" s="67">
        <f>'3. KOLO'!F77</f>
        <v>45</v>
      </c>
      <c r="F107" s="68" t="s">
        <v>132</v>
      </c>
      <c r="G107" s="69" t="s">
        <v>132</v>
      </c>
      <c r="H107" s="70" t="s">
        <v>132</v>
      </c>
      <c r="I107" s="71" t="s">
        <v>132</v>
      </c>
      <c r="J107" s="72" t="s">
        <v>132</v>
      </c>
      <c r="K107" s="73"/>
      <c r="L107" s="74"/>
      <c r="M107" s="75"/>
      <c r="N107" s="76"/>
      <c r="O107" s="175">
        <f t="shared" si="4"/>
        <v>45</v>
      </c>
    </row>
    <row r="108" spans="1:15" ht="16.5" customHeight="1" thickBot="1">
      <c r="A108" s="260" t="str">
        <f>'3. KOLO'!B78</f>
        <v>Kristijan Pofuk</v>
      </c>
      <c r="B108" s="120">
        <f>'3. KOLO'!D78</f>
        <v>71</v>
      </c>
      <c r="C108" s="65" t="s">
        <v>132</v>
      </c>
      <c r="D108" s="66" t="s">
        <v>132</v>
      </c>
      <c r="E108" s="67">
        <f>'3. KOLO'!F78</f>
        <v>42</v>
      </c>
      <c r="F108" s="68">
        <f>'4. KOLO'!F74</f>
        <v>45</v>
      </c>
      <c r="G108" s="69">
        <f>'5. KOLO'!F73</f>
        <v>45</v>
      </c>
      <c r="H108" s="70">
        <f>'6. KOLO'!F73</f>
        <v>42</v>
      </c>
      <c r="I108" s="71" t="s">
        <v>132</v>
      </c>
      <c r="J108" s="72" t="s">
        <v>132</v>
      </c>
      <c r="K108" s="73"/>
      <c r="L108" s="74"/>
      <c r="M108" s="75"/>
      <c r="N108" s="76"/>
      <c r="O108" s="175">
        <f t="shared" si="4"/>
        <v>174</v>
      </c>
    </row>
    <row r="109" spans="1:15" ht="16.5" customHeight="1" thickBot="1">
      <c r="A109" s="197" t="str">
        <f>'7. KOLO'!B71</f>
        <v>Mihael Rodek</v>
      </c>
      <c r="B109" s="120">
        <f>'7. KOLO'!D71</f>
        <v>6</v>
      </c>
      <c r="C109" s="65" t="s">
        <v>132</v>
      </c>
      <c r="D109" s="66" t="s">
        <v>132</v>
      </c>
      <c r="E109" s="67" t="s">
        <v>132</v>
      </c>
      <c r="F109" s="68" t="s">
        <v>132</v>
      </c>
      <c r="G109" s="69" t="s">
        <v>132</v>
      </c>
      <c r="H109" s="70" t="s">
        <v>132</v>
      </c>
      <c r="I109" s="71">
        <f>'7. KOLO'!F71</f>
        <v>45</v>
      </c>
      <c r="J109" s="72" t="s">
        <v>132</v>
      </c>
      <c r="K109" s="73"/>
      <c r="L109" s="74"/>
      <c r="M109" s="75"/>
      <c r="N109" s="76"/>
      <c r="O109" s="175">
        <f t="shared" si="4"/>
        <v>45</v>
      </c>
    </row>
    <row r="110" spans="1:15" ht="15.75" customHeight="1" hidden="1">
      <c r="A110" s="197"/>
      <c r="B110" s="120"/>
      <c r="C110" s="65"/>
      <c r="D110" s="66"/>
      <c r="E110" s="67"/>
      <c r="F110" s="68"/>
      <c r="G110" s="69"/>
      <c r="H110" s="70"/>
      <c r="I110" s="71"/>
      <c r="J110" s="72"/>
      <c r="K110" s="73"/>
      <c r="L110" s="74"/>
      <c r="M110" s="75"/>
      <c r="N110" s="76"/>
      <c r="O110" s="162">
        <f t="shared" si="4"/>
        <v>0</v>
      </c>
    </row>
    <row r="111" spans="1:15" ht="15" customHeight="1">
      <c r="A111" s="263"/>
      <c r="B111" s="135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64"/>
    </row>
    <row r="112" ht="15" customHeight="1" thickBot="1">
      <c r="O112" s="149"/>
    </row>
    <row r="113" spans="1:15" ht="15" customHeight="1" thickBot="1" thickTop="1">
      <c r="A113" s="258" t="s">
        <v>2</v>
      </c>
      <c r="B113" s="374" t="s">
        <v>32</v>
      </c>
      <c r="C113" s="409"/>
      <c r="D113" s="409"/>
      <c r="E113" s="410"/>
      <c r="F113" s="411" t="s">
        <v>33</v>
      </c>
      <c r="G113" s="412"/>
      <c r="H113" s="411" t="s">
        <v>28</v>
      </c>
      <c r="I113" s="412"/>
      <c r="O113" s="149"/>
    </row>
    <row r="114" ht="15" customHeight="1" thickBot="1" thickTop="1">
      <c r="O114" s="149"/>
    </row>
    <row r="115" spans="1:15" ht="18.75" customHeight="1" thickBot="1">
      <c r="A115" s="413" t="s">
        <v>3</v>
      </c>
      <c r="B115" s="415" t="s">
        <v>7</v>
      </c>
      <c r="C115" s="417" t="s">
        <v>10</v>
      </c>
      <c r="D115" s="418"/>
      <c r="E115" s="418"/>
      <c r="F115" s="418"/>
      <c r="G115" s="418"/>
      <c r="H115" s="418"/>
      <c r="I115" s="418"/>
      <c r="J115" s="418"/>
      <c r="K115" s="418"/>
      <c r="L115" s="418"/>
      <c r="M115" s="418"/>
      <c r="N115" s="419"/>
      <c r="O115" s="420" t="s">
        <v>71</v>
      </c>
    </row>
    <row r="116" spans="1:15" ht="47.25" customHeight="1" thickBot="1">
      <c r="A116" s="414"/>
      <c r="B116" s="416"/>
      <c r="C116" s="150" t="s">
        <v>59</v>
      </c>
      <c r="D116" s="151" t="s">
        <v>60</v>
      </c>
      <c r="E116" s="152" t="s">
        <v>61</v>
      </c>
      <c r="F116" s="153" t="s">
        <v>62</v>
      </c>
      <c r="G116" s="154" t="s">
        <v>63</v>
      </c>
      <c r="H116" s="155" t="s">
        <v>64</v>
      </c>
      <c r="I116" s="156" t="s">
        <v>65</v>
      </c>
      <c r="J116" s="157" t="s">
        <v>66</v>
      </c>
      <c r="K116" s="158" t="s">
        <v>67</v>
      </c>
      <c r="L116" s="159" t="s">
        <v>68</v>
      </c>
      <c r="M116" s="160" t="s">
        <v>69</v>
      </c>
      <c r="N116" s="161" t="s">
        <v>70</v>
      </c>
      <c r="O116" s="421"/>
    </row>
    <row r="117" spans="1:15" ht="15" customHeight="1" thickBot="1">
      <c r="A117" s="182" t="str">
        <f>'1. KOLO'!B83</f>
        <v>Nikol Botković</v>
      </c>
      <c r="B117" s="117">
        <f>'1. KOLO'!D83</f>
        <v>117</v>
      </c>
      <c r="C117" s="53">
        <f>'1. KOLO'!F83</f>
        <v>50</v>
      </c>
      <c r="D117" s="54">
        <f>'2. KOLO'!F89</f>
        <v>50</v>
      </c>
      <c r="E117" s="55">
        <f>'3. KOLO'!F86</f>
        <v>50</v>
      </c>
      <c r="F117" s="56">
        <f>'4. KOLO'!F83</f>
        <v>50</v>
      </c>
      <c r="G117" s="57">
        <f>'5. KOLO'!F82</f>
        <v>50</v>
      </c>
      <c r="H117" s="58" t="s">
        <v>132</v>
      </c>
      <c r="I117" s="59">
        <f>'7. KOLO'!F80</f>
        <v>50</v>
      </c>
      <c r="J117" s="60">
        <f>'8. KOLO'!F77</f>
        <v>50</v>
      </c>
      <c r="K117" s="61"/>
      <c r="L117" s="62"/>
      <c r="M117" s="63"/>
      <c r="N117" s="64"/>
      <c r="O117" s="162">
        <f>SUM(C117:N117)</f>
        <v>350</v>
      </c>
    </row>
    <row r="118" spans="1:15" ht="15" customHeight="1" thickBot="1">
      <c r="A118" s="197" t="str">
        <f>'1. KOLO'!B84</f>
        <v>Tara Žulić</v>
      </c>
      <c r="B118" s="120">
        <f>'1. KOLO'!D84</f>
        <v>92</v>
      </c>
      <c r="C118" s="65">
        <f>'1. KOLO'!F84</f>
        <v>45</v>
      </c>
      <c r="D118" s="66">
        <f>'2. KOLO'!F90</f>
        <v>45</v>
      </c>
      <c r="E118" s="67">
        <f>'3. KOLO'!F87</f>
        <v>45</v>
      </c>
      <c r="F118" s="68">
        <f>'4. KOLO'!F84</f>
        <v>45</v>
      </c>
      <c r="G118" s="69">
        <f>'5. KOLO'!F83</f>
        <v>45</v>
      </c>
      <c r="H118" s="70" t="s">
        <v>132</v>
      </c>
      <c r="I118" s="71" t="s">
        <v>132</v>
      </c>
      <c r="J118" s="72" t="s">
        <v>132</v>
      </c>
      <c r="K118" s="73"/>
      <c r="L118" s="74"/>
      <c r="M118" s="75"/>
      <c r="N118" s="76"/>
      <c r="O118" s="162">
        <f>SUM(C118:N118)</f>
        <v>225</v>
      </c>
    </row>
    <row r="119" spans="1:15" ht="15" customHeight="1">
      <c r="A119" s="260" t="str">
        <f>'4. KOLO'!B85</f>
        <v>Tena Kralj</v>
      </c>
      <c r="B119" s="120">
        <f>'4. KOLO'!D85</f>
        <v>88</v>
      </c>
      <c r="C119" s="65" t="s">
        <v>132</v>
      </c>
      <c r="D119" s="66" t="s">
        <v>132</v>
      </c>
      <c r="E119" s="67" t="s">
        <v>132</v>
      </c>
      <c r="F119" s="68">
        <f>'4. KOLO'!F85</f>
        <v>42</v>
      </c>
      <c r="G119" s="69" t="s">
        <v>132</v>
      </c>
      <c r="H119" s="70" t="s">
        <v>132</v>
      </c>
      <c r="I119" s="71">
        <f>'7. KOLO'!F81</f>
        <v>45</v>
      </c>
      <c r="J119" s="72" t="s">
        <v>132</v>
      </c>
      <c r="K119" s="73"/>
      <c r="L119" s="74"/>
      <c r="M119" s="75"/>
      <c r="N119" s="76"/>
      <c r="O119" s="162">
        <f>SUM(C119:N119)</f>
        <v>87</v>
      </c>
    </row>
    <row r="120" spans="1:15" s="278" customFormat="1" ht="15" customHeight="1" hidden="1" thickBot="1">
      <c r="A120" s="260"/>
      <c r="B120" s="120"/>
      <c r="C120" s="65"/>
      <c r="D120" s="66"/>
      <c r="E120" s="67"/>
      <c r="F120" s="68"/>
      <c r="G120" s="69"/>
      <c r="H120" s="70"/>
      <c r="I120" s="71"/>
      <c r="J120" s="72"/>
      <c r="K120" s="73"/>
      <c r="L120" s="74"/>
      <c r="M120" s="75"/>
      <c r="N120" s="76"/>
      <c r="O120" s="162">
        <f>SUM(C120:N120)</f>
        <v>0</v>
      </c>
    </row>
    <row r="121" spans="1:15" s="278" customFormat="1" ht="15" customHeight="1" hidden="1">
      <c r="A121" s="260"/>
      <c r="B121" s="120"/>
      <c r="C121" s="65"/>
      <c r="D121" s="66"/>
      <c r="E121" s="67"/>
      <c r="F121" s="68"/>
      <c r="G121" s="69"/>
      <c r="H121" s="70"/>
      <c r="I121" s="71"/>
      <c r="J121" s="72"/>
      <c r="K121" s="73"/>
      <c r="L121" s="74"/>
      <c r="M121" s="75"/>
      <c r="N121" s="76"/>
      <c r="O121" s="162">
        <f>SUM(C121:N121)</f>
        <v>0</v>
      </c>
    </row>
    <row r="122" spans="5:15" ht="15" customHeight="1">
      <c r="E122" s="124"/>
      <c r="O122" s="149"/>
    </row>
    <row r="123" spans="5:15" ht="15" customHeight="1">
      <c r="E123" s="124"/>
      <c r="O123" s="149"/>
    </row>
    <row r="124" spans="1:15" ht="15" customHeight="1" thickBot="1">
      <c r="A124" s="262"/>
      <c r="B124" s="126"/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65"/>
    </row>
    <row r="125" ht="18.75" customHeight="1" hidden="1" thickTop="1">
      <c r="O125" s="149"/>
    </row>
    <row r="126" ht="15" customHeight="1" hidden="1">
      <c r="O126" s="149"/>
    </row>
    <row r="127" ht="15" customHeight="1" hidden="1" thickBot="1">
      <c r="O127" s="149"/>
    </row>
    <row r="128" spans="1:15" ht="15" customHeight="1" thickBot="1" thickTop="1">
      <c r="A128" s="258" t="s">
        <v>2</v>
      </c>
      <c r="B128" s="374" t="s">
        <v>72</v>
      </c>
      <c r="C128" s="409"/>
      <c r="D128" s="409"/>
      <c r="E128" s="410"/>
      <c r="F128" s="411" t="s">
        <v>18</v>
      </c>
      <c r="G128" s="412"/>
      <c r="H128" s="411" t="s">
        <v>27</v>
      </c>
      <c r="I128" s="412"/>
      <c r="O128" s="149"/>
    </row>
    <row r="129" ht="15" customHeight="1" thickBot="1" thickTop="1">
      <c r="O129" s="149"/>
    </row>
    <row r="130" spans="1:15" ht="18.75" customHeight="1" thickBot="1">
      <c r="A130" s="413" t="s">
        <v>3</v>
      </c>
      <c r="B130" s="415" t="s">
        <v>7</v>
      </c>
      <c r="C130" s="417" t="s">
        <v>10</v>
      </c>
      <c r="D130" s="418"/>
      <c r="E130" s="418"/>
      <c r="F130" s="418"/>
      <c r="G130" s="418"/>
      <c r="H130" s="418"/>
      <c r="I130" s="418"/>
      <c r="J130" s="418"/>
      <c r="K130" s="418"/>
      <c r="L130" s="418"/>
      <c r="M130" s="418"/>
      <c r="N130" s="419"/>
      <c r="O130" s="420" t="s">
        <v>71</v>
      </c>
    </row>
    <row r="131" spans="1:15" ht="45.75" customHeight="1" thickBot="1">
      <c r="A131" s="414"/>
      <c r="B131" s="416"/>
      <c r="C131" s="150" t="s">
        <v>59</v>
      </c>
      <c r="D131" s="151" t="s">
        <v>60</v>
      </c>
      <c r="E131" s="152" t="s">
        <v>61</v>
      </c>
      <c r="F131" s="153" t="s">
        <v>62</v>
      </c>
      <c r="G131" s="154" t="s">
        <v>63</v>
      </c>
      <c r="H131" s="155" t="s">
        <v>64</v>
      </c>
      <c r="I131" s="156" t="s">
        <v>65</v>
      </c>
      <c r="J131" s="157" t="s">
        <v>66</v>
      </c>
      <c r="K131" s="158" t="s">
        <v>67</v>
      </c>
      <c r="L131" s="159" t="s">
        <v>68</v>
      </c>
      <c r="M131" s="160" t="s">
        <v>69</v>
      </c>
      <c r="N131" s="161" t="s">
        <v>70</v>
      </c>
      <c r="O131" s="421"/>
    </row>
    <row r="132" spans="1:15" ht="15" customHeight="1" thickBot="1">
      <c r="A132" s="259" t="str">
        <f>'1. KOLO'!B94</f>
        <v>Ivan Jakop</v>
      </c>
      <c r="B132" s="117">
        <f>'1. KOLO'!D94</f>
        <v>80</v>
      </c>
      <c r="C132" s="53">
        <f>'1. KOLO'!F94</f>
        <v>50</v>
      </c>
      <c r="D132" s="54">
        <f>'2. KOLO'!F100</f>
        <v>50</v>
      </c>
      <c r="E132" s="55">
        <f>'3. KOLO'!F97</f>
        <v>50</v>
      </c>
      <c r="F132" s="56">
        <f>'4. KOLO'!F95</f>
        <v>50</v>
      </c>
      <c r="G132" s="57">
        <f>'5. KOLO'!F93</f>
        <v>50</v>
      </c>
      <c r="H132" s="58" t="s">
        <v>132</v>
      </c>
      <c r="I132" s="59" t="s">
        <v>132</v>
      </c>
      <c r="J132" s="60">
        <f>'8. KOLO'!F87</f>
        <v>50</v>
      </c>
      <c r="K132" s="61"/>
      <c r="L132" s="62"/>
      <c r="M132" s="63"/>
      <c r="N132" s="64"/>
      <c r="O132" s="162">
        <f>SUM(C132:N132)</f>
        <v>300</v>
      </c>
    </row>
    <row r="133" spans="1:15" ht="16.5" customHeight="1" thickBot="1">
      <c r="A133" s="197" t="str">
        <f>'1. KOLO'!B95</f>
        <v>Danijel Medved</v>
      </c>
      <c r="B133" s="120">
        <f>'1. KOLO'!D95</f>
        <v>61</v>
      </c>
      <c r="C133" s="65">
        <f>'1. KOLO'!F95</f>
        <v>45</v>
      </c>
      <c r="D133" s="66" t="s">
        <v>132</v>
      </c>
      <c r="E133" s="67" t="s">
        <v>132</v>
      </c>
      <c r="F133" s="68" t="s">
        <v>132</v>
      </c>
      <c r="G133" s="69" t="s">
        <v>132</v>
      </c>
      <c r="H133" s="70" t="s">
        <v>132</v>
      </c>
      <c r="I133" s="71" t="s">
        <v>132</v>
      </c>
      <c r="J133" s="72" t="s">
        <v>132</v>
      </c>
      <c r="K133" s="73"/>
      <c r="L133" s="74"/>
      <c r="M133" s="75"/>
      <c r="N133" s="76"/>
      <c r="O133" s="162">
        <f aca="true" t="shared" si="5" ref="O133:O146">SUM(C133:N133)</f>
        <v>45</v>
      </c>
    </row>
    <row r="134" spans="1:15" ht="16.5" customHeight="1" thickBot="1">
      <c r="A134" s="197" t="str">
        <f>'1. KOLO'!B96</f>
        <v>Benjamin Šantalab</v>
      </c>
      <c r="B134" s="120">
        <f>'1. KOLO'!D96</f>
        <v>96</v>
      </c>
      <c r="C134" s="65">
        <f>'1. KOLO'!F96</f>
        <v>42</v>
      </c>
      <c r="D134" s="66" t="s">
        <v>132</v>
      </c>
      <c r="E134" s="67" t="s">
        <v>132</v>
      </c>
      <c r="F134" s="68" t="s">
        <v>132</v>
      </c>
      <c r="G134" s="69" t="s">
        <v>132</v>
      </c>
      <c r="H134" s="70" t="s">
        <v>132</v>
      </c>
      <c r="I134" s="71" t="s">
        <v>132</v>
      </c>
      <c r="J134" s="72" t="s">
        <v>132</v>
      </c>
      <c r="K134" s="73"/>
      <c r="L134" s="74"/>
      <c r="M134" s="75"/>
      <c r="N134" s="76"/>
      <c r="O134" s="162">
        <f t="shared" si="5"/>
        <v>42</v>
      </c>
    </row>
    <row r="135" spans="1:15" ht="16.5" customHeight="1" thickBot="1">
      <c r="A135" s="197" t="str">
        <f>'1. KOLO'!B97</f>
        <v>Jurica Vresk</v>
      </c>
      <c r="B135" s="120">
        <f>'1. KOLO'!D97</f>
        <v>8</v>
      </c>
      <c r="C135" s="65">
        <f>'1. KOLO'!F97</f>
        <v>40</v>
      </c>
      <c r="D135" s="66" t="s">
        <v>132</v>
      </c>
      <c r="E135" s="67" t="s">
        <v>132</v>
      </c>
      <c r="F135" s="68" t="s">
        <v>132</v>
      </c>
      <c r="G135" s="69" t="s">
        <v>132</v>
      </c>
      <c r="H135" s="70" t="s">
        <v>132</v>
      </c>
      <c r="I135" s="71" t="s">
        <v>132</v>
      </c>
      <c r="J135" s="72" t="s">
        <v>132</v>
      </c>
      <c r="K135" s="73"/>
      <c r="L135" s="74"/>
      <c r="M135" s="75"/>
      <c r="N135" s="76"/>
      <c r="O135" s="162">
        <f t="shared" si="5"/>
        <v>40</v>
      </c>
    </row>
    <row r="136" spans="1:15" ht="16.5" customHeight="1" thickBot="1">
      <c r="A136" s="197" t="str">
        <f>'1. KOLO'!B98</f>
        <v>Jurica Smontara</v>
      </c>
      <c r="B136" s="120">
        <f>'1. KOLO'!D98</f>
        <v>100</v>
      </c>
      <c r="C136" s="65">
        <f>'1. KOLO'!F98</f>
        <v>39</v>
      </c>
      <c r="D136" s="66" t="s">
        <v>132</v>
      </c>
      <c r="E136" s="67" t="s">
        <v>132</v>
      </c>
      <c r="F136" s="68" t="s">
        <v>132</v>
      </c>
      <c r="G136" s="69" t="s">
        <v>132</v>
      </c>
      <c r="H136" s="70" t="s">
        <v>132</v>
      </c>
      <c r="I136" s="71" t="s">
        <v>132</v>
      </c>
      <c r="J136" s="72" t="s">
        <v>132</v>
      </c>
      <c r="K136" s="73"/>
      <c r="L136" s="74"/>
      <c r="M136" s="75"/>
      <c r="N136" s="76"/>
      <c r="O136" s="162">
        <f t="shared" si="5"/>
        <v>39</v>
      </c>
    </row>
    <row r="137" spans="1:15" ht="16.5" customHeight="1" thickBot="1">
      <c r="A137" s="197" t="str">
        <f>'1. KOLO'!B99</f>
        <v>David Husnjak</v>
      </c>
      <c r="B137" s="120">
        <f>'1. KOLO'!D99</f>
        <v>79</v>
      </c>
      <c r="C137" s="65">
        <f>'1. KOLO'!F99</f>
        <v>38</v>
      </c>
      <c r="D137" s="66" t="s">
        <v>132</v>
      </c>
      <c r="E137" s="67" t="s">
        <v>132</v>
      </c>
      <c r="F137" s="68" t="s">
        <v>132</v>
      </c>
      <c r="G137" s="69" t="s">
        <v>132</v>
      </c>
      <c r="H137" s="70" t="s">
        <v>132</v>
      </c>
      <c r="I137" s="71" t="s">
        <v>132</v>
      </c>
      <c r="J137" s="72" t="s">
        <v>132</v>
      </c>
      <c r="K137" s="73"/>
      <c r="L137" s="74"/>
      <c r="M137" s="75"/>
      <c r="N137" s="76"/>
      <c r="O137" s="162">
        <f t="shared" si="5"/>
        <v>38</v>
      </c>
    </row>
    <row r="138" spans="1:15" ht="15.75" customHeight="1" thickBot="1">
      <c r="A138" s="197" t="str">
        <f>'1. KOLO'!B100</f>
        <v>Dino Galić</v>
      </c>
      <c r="B138" s="120">
        <f>'1. KOLO'!D100</f>
        <v>112</v>
      </c>
      <c r="C138" s="65">
        <f>'1. KOLO'!F100</f>
        <v>37</v>
      </c>
      <c r="D138" s="66" t="s">
        <v>132</v>
      </c>
      <c r="E138" s="67" t="s">
        <v>132</v>
      </c>
      <c r="F138" s="68" t="s">
        <v>132</v>
      </c>
      <c r="G138" s="69" t="s">
        <v>132</v>
      </c>
      <c r="H138" s="70" t="s">
        <v>132</v>
      </c>
      <c r="I138" s="71" t="s">
        <v>132</v>
      </c>
      <c r="J138" s="72" t="s">
        <v>132</v>
      </c>
      <c r="K138" s="73"/>
      <c r="L138" s="74"/>
      <c r="M138" s="75"/>
      <c r="N138" s="76"/>
      <c r="O138" s="162">
        <f t="shared" si="5"/>
        <v>37</v>
      </c>
    </row>
    <row r="139" spans="1:15" s="278" customFormat="1" ht="15.75" customHeight="1" thickBot="1">
      <c r="A139" s="197" t="str">
        <f>'1. KOLO'!B101</f>
        <v>Vedran Škvarić</v>
      </c>
      <c r="B139" s="120">
        <f>'1. KOLO'!D101</f>
        <v>36</v>
      </c>
      <c r="C139" s="65">
        <f>'1. KOLO'!F101</f>
        <v>36</v>
      </c>
      <c r="D139" s="66" t="s">
        <v>132</v>
      </c>
      <c r="E139" s="67" t="s">
        <v>132</v>
      </c>
      <c r="F139" s="68" t="s">
        <v>132</v>
      </c>
      <c r="G139" s="69" t="s">
        <v>132</v>
      </c>
      <c r="H139" s="70" t="s">
        <v>132</v>
      </c>
      <c r="I139" s="71" t="s">
        <v>132</v>
      </c>
      <c r="J139" s="72" t="s">
        <v>132</v>
      </c>
      <c r="K139" s="73"/>
      <c r="L139" s="74"/>
      <c r="M139" s="75"/>
      <c r="N139" s="76"/>
      <c r="O139" s="162">
        <f t="shared" si="5"/>
        <v>36</v>
      </c>
    </row>
    <row r="140" spans="1:15" s="278" customFormat="1" ht="15.75" customHeight="1" thickBot="1">
      <c r="A140" s="197" t="str">
        <f>'1. KOLO'!B102</f>
        <v>Marin Šprem</v>
      </c>
      <c r="B140" s="120">
        <f>'1. KOLO'!D102</f>
        <v>131</v>
      </c>
      <c r="C140" s="65">
        <f>'1. KOLO'!F102</f>
        <v>35</v>
      </c>
      <c r="D140" s="66" t="s">
        <v>132</v>
      </c>
      <c r="E140" s="67" t="s">
        <v>132</v>
      </c>
      <c r="F140" s="68" t="s">
        <v>132</v>
      </c>
      <c r="G140" s="69" t="s">
        <v>132</v>
      </c>
      <c r="H140" s="70" t="s">
        <v>132</v>
      </c>
      <c r="I140" s="71" t="s">
        <v>132</v>
      </c>
      <c r="J140" s="72" t="s">
        <v>132</v>
      </c>
      <c r="K140" s="73"/>
      <c r="L140" s="74"/>
      <c r="M140" s="75"/>
      <c r="N140" s="76"/>
      <c r="O140" s="162">
        <f t="shared" si="5"/>
        <v>35</v>
      </c>
    </row>
    <row r="141" spans="1:15" s="278" customFormat="1" ht="15.75" customHeight="1" thickBot="1">
      <c r="A141" s="197" t="str">
        <f>'1. KOLO'!B103</f>
        <v>Mario Bačak</v>
      </c>
      <c r="B141" s="120">
        <f>'1. KOLO'!D103</f>
        <v>88</v>
      </c>
      <c r="C141" s="65">
        <f>'1. KOLO'!F103</f>
        <v>34</v>
      </c>
      <c r="D141" s="66" t="s">
        <v>132</v>
      </c>
      <c r="E141" s="67" t="s">
        <v>132</v>
      </c>
      <c r="F141" s="68" t="s">
        <v>132</v>
      </c>
      <c r="G141" s="69" t="s">
        <v>132</v>
      </c>
      <c r="H141" s="70" t="s">
        <v>132</v>
      </c>
      <c r="I141" s="71" t="s">
        <v>132</v>
      </c>
      <c r="J141" s="72" t="s">
        <v>132</v>
      </c>
      <c r="K141" s="73"/>
      <c r="L141" s="74"/>
      <c r="M141" s="75"/>
      <c r="N141" s="76"/>
      <c r="O141" s="162">
        <f t="shared" si="5"/>
        <v>34</v>
      </c>
    </row>
    <row r="142" spans="1:15" s="278" customFormat="1" ht="15.75" customHeight="1">
      <c r="A142" s="197" t="str">
        <f>'1. KOLO'!B104</f>
        <v>Slaven Vuglač</v>
      </c>
      <c r="B142" s="120">
        <f>'1. KOLO'!D104</f>
        <v>105</v>
      </c>
      <c r="C142" s="65">
        <f>'1. KOLO'!F104</f>
        <v>33</v>
      </c>
      <c r="D142" s="66" t="s">
        <v>132</v>
      </c>
      <c r="E142" s="67" t="s">
        <v>132</v>
      </c>
      <c r="F142" s="68" t="s">
        <v>132</v>
      </c>
      <c r="G142" s="69" t="s">
        <v>132</v>
      </c>
      <c r="H142" s="70" t="s">
        <v>132</v>
      </c>
      <c r="I142" s="71" t="s">
        <v>132</v>
      </c>
      <c r="J142" s="72" t="s">
        <v>132</v>
      </c>
      <c r="K142" s="73"/>
      <c r="L142" s="74"/>
      <c r="M142" s="75"/>
      <c r="N142" s="76"/>
      <c r="O142" s="162">
        <f t="shared" si="5"/>
        <v>33</v>
      </c>
    </row>
    <row r="143" spans="1:15" s="278" customFormat="1" ht="15.75" customHeight="1" hidden="1" thickBot="1">
      <c r="A143" s="197"/>
      <c r="B143" s="120"/>
      <c r="C143" s="65"/>
      <c r="D143" s="66"/>
      <c r="E143" s="67"/>
      <c r="F143" s="68"/>
      <c r="G143" s="69"/>
      <c r="H143" s="70"/>
      <c r="I143" s="71"/>
      <c r="J143" s="72"/>
      <c r="K143" s="73"/>
      <c r="L143" s="74"/>
      <c r="M143" s="75"/>
      <c r="N143" s="76"/>
      <c r="O143" s="162">
        <f t="shared" si="5"/>
        <v>0</v>
      </c>
    </row>
    <row r="144" spans="1:15" s="278" customFormat="1" ht="15.75" customHeight="1" hidden="1" thickBot="1">
      <c r="A144" s="197"/>
      <c r="B144" s="120"/>
      <c r="C144" s="65"/>
      <c r="D144" s="66"/>
      <c r="E144" s="67"/>
      <c r="F144" s="68"/>
      <c r="G144" s="69"/>
      <c r="H144" s="70"/>
      <c r="I144" s="71"/>
      <c r="J144" s="72"/>
      <c r="K144" s="73"/>
      <c r="L144" s="74"/>
      <c r="M144" s="75"/>
      <c r="N144" s="76"/>
      <c r="O144" s="162">
        <f t="shared" si="5"/>
        <v>0</v>
      </c>
    </row>
    <row r="145" spans="1:15" s="278" customFormat="1" ht="15.75" customHeight="1" hidden="1" thickBot="1">
      <c r="A145" s="197"/>
      <c r="B145" s="120"/>
      <c r="C145" s="65"/>
      <c r="D145" s="66"/>
      <c r="E145" s="67"/>
      <c r="F145" s="68"/>
      <c r="G145" s="69"/>
      <c r="H145" s="70"/>
      <c r="I145" s="71"/>
      <c r="J145" s="72"/>
      <c r="K145" s="73"/>
      <c r="L145" s="74"/>
      <c r="M145" s="75"/>
      <c r="N145" s="76"/>
      <c r="O145" s="162">
        <f t="shared" si="5"/>
        <v>0</v>
      </c>
    </row>
    <row r="146" spans="1:15" s="278" customFormat="1" ht="15.75" customHeight="1" hidden="1">
      <c r="A146" s="197"/>
      <c r="B146" s="120"/>
      <c r="C146" s="65"/>
      <c r="D146" s="66"/>
      <c r="E146" s="67"/>
      <c r="F146" s="68"/>
      <c r="G146" s="69"/>
      <c r="H146" s="70"/>
      <c r="I146" s="71"/>
      <c r="J146" s="72"/>
      <c r="K146" s="73"/>
      <c r="L146" s="74"/>
      <c r="M146" s="75"/>
      <c r="N146" s="76"/>
      <c r="O146" s="162">
        <f t="shared" si="5"/>
        <v>0</v>
      </c>
    </row>
    <row r="147" spans="1:15" ht="18.75" customHeight="1">
      <c r="A147" s="261"/>
      <c r="B147" s="135"/>
      <c r="C147" s="135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64"/>
    </row>
    <row r="148" ht="15" customHeight="1" thickBot="1">
      <c r="O148" s="149"/>
    </row>
    <row r="149" spans="1:15" ht="15" customHeight="1" thickBot="1" thickTop="1">
      <c r="A149" s="258" t="s">
        <v>2</v>
      </c>
      <c r="B149" s="374" t="s">
        <v>72</v>
      </c>
      <c r="C149" s="409"/>
      <c r="D149" s="409"/>
      <c r="E149" s="410"/>
      <c r="F149" s="411" t="s">
        <v>18</v>
      </c>
      <c r="G149" s="412"/>
      <c r="H149" s="411" t="s">
        <v>28</v>
      </c>
      <c r="I149" s="412"/>
      <c r="O149" s="149"/>
    </row>
    <row r="150" ht="18.75" customHeight="1" thickBot="1" thickTop="1">
      <c r="O150" s="149"/>
    </row>
    <row r="151" spans="1:15" ht="19.5" thickBot="1">
      <c r="A151" s="413" t="s">
        <v>3</v>
      </c>
      <c r="B151" s="415" t="s">
        <v>7</v>
      </c>
      <c r="C151" s="417" t="s">
        <v>10</v>
      </c>
      <c r="D151" s="418"/>
      <c r="E151" s="418"/>
      <c r="F151" s="418"/>
      <c r="G151" s="418"/>
      <c r="H151" s="418"/>
      <c r="I151" s="418"/>
      <c r="J151" s="418"/>
      <c r="K151" s="418"/>
      <c r="L151" s="418"/>
      <c r="M151" s="418"/>
      <c r="N151" s="419"/>
      <c r="O151" s="420" t="s">
        <v>71</v>
      </c>
    </row>
    <row r="152" spans="1:15" ht="47.25" customHeight="1" thickBot="1">
      <c r="A152" s="414"/>
      <c r="B152" s="416"/>
      <c r="C152" s="150" t="s">
        <v>59</v>
      </c>
      <c r="D152" s="151" t="s">
        <v>60</v>
      </c>
      <c r="E152" s="152" t="s">
        <v>61</v>
      </c>
      <c r="F152" s="153" t="s">
        <v>62</v>
      </c>
      <c r="G152" s="154" t="s">
        <v>63</v>
      </c>
      <c r="H152" s="155" t="s">
        <v>64</v>
      </c>
      <c r="I152" s="156" t="s">
        <v>65</v>
      </c>
      <c r="J152" s="157" t="s">
        <v>66</v>
      </c>
      <c r="K152" s="158" t="s">
        <v>67</v>
      </c>
      <c r="L152" s="159" t="s">
        <v>68</v>
      </c>
      <c r="M152" s="160" t="s">
        <v>69</v>
      </c>
      <c r="N152" s="161" t="s">
        <v>70</v>
      </c>
      <c r="O152" s="421"/>
    </row>
    <row r="153" spans="1:15" ht="15" customHeight="1" thickBot="1">
      <c r="A153" s="182" t="str">
        <f>'1. KOLO'!B115</f>
        <v>Draženka Svetec</v>
      </c>
      <c r="B153" s="117">
        <f>'1. KOLO'!D115</f>
        <v>81</v>
      </c>
      <c r="C153" s="53">
        <f>'1. KOLO'!F115</f>
        <v>50</v>
      </c>
      <c r="D153" s="54">
        <f>'2. KOLO'!F114</f>
        <v>50</v>
      </c>
      <c r="E153" s="55">
        <f>'3. KOLO'!F103</f>
        <v>50</v>
      </c>
      <c r="F153" s="56">
        <f>'4. KOLO'!F101</f>
        <v>50</v>
      </c>
      <c r="G153" s="57" t="s">
        <v>132</v>
      </c>
      <c r="H153" s="58">
        <f>'6. KOLO'!F98</f>
        <v>45</v>
      </c>
      <c r="I153" s="59" t="s">
        <v>132</v>
      </c>
      <c r="J153" s="60" t="s">
        <v>132</v>
      </c>
      <c r="K153" s="61"/>
      <c r="L153" s="62"/>
      <c r="M153" s="63"/>
      <c r="N153" s="64"/>
      <c r="O153" s="162">
        <f aca="true" t="shared" si="6" ref="O153:O158">SUM(C153:N153)</f>
        <v>245</v>
      </c>
    </row>
    <row r="154" spans="1:15" s="278" customFormat="1" ht="15" customHeight="1" thickBot="1">
      <c r="A154" s="260" t="str">
        <f>'1. KOLO'!B116</f>
        <v>Tanja Mravlinčić</v>
      </c>
      <c r="B154" s="120">
        <f>'1. KOLO'!D116</f>
        <v>84</v>
      </c>
      <c r="C154" s="65">
        <f>'1. KOLO'!F116</f>
        <v>45</v>
      </c>
      <c r="D154" s="66">
        <f>'2. KOLO'!F115</f>
        <v>50</v>
      </c>
      <c r="E154" s="67">
        <f>'3. KOLO'!F104</f>
        <v>45</v>
      </c>
      <c r="F154" s="68">
        <f>'4. KOLO'!F102</f>
        <v>45</v>
      </c>
      <c r="G154" s="69">
        <f>'5. KOLO'!F99</f>
        <v>50</v>
      </c>
      <c r="H154" s="70">
        <f>'6. KOLO'!F97</f>
        <v>50</v>
      </c>
      <c r="I154" s="71">
        <f>'7. KOLO'!F97</f>
        <v>50</v>
      </c>
      <c r="J154" s="72" t="s">
        <v>132</v>
      </c>
      <c r="K154" s="73"/>
      <c r="L154" s="74"/>
      <c r="M154" s="75"/>
      <c r="N154" s="76"/>
      <c r="O154" s="162">
        <f t="shared" si="6"/>
        <v>335</v>
      </c>
    </row>
    <row r="155" spans="1:15" s="278" customFormat="1" ht="15" customHeight="1">
      <c r="A155" s="197" t="str">
        <f>'1. KOLO'!B117</f>
        <v>Barbara Posavec</v>
      </c>
      <c r="B155" s="120">
        <f>'1. KOLO'!D117</f>
        <v>1</v>
      </c>
      <c r="C155" s="65">
        <f>'1. KOLO'!F117</f>
        <v>42</v>
      </c>
      <c r="D155" s="66">
        <f>'2. KOLO'!F116</f>
        <v>42</v>
      </c>
      <c r="E155" s="67" t="s">
        <v>132</v>
      </c>
      <c r="F155" s="68" t="s">
        <v>132</v>
      </c>
      <c r="G155" s="69" t="s">
        <v>132</v>
      </c>
      <c r="H155" s="70" t="s">
        <v>132</v>
      </c>
      <c r="I155" s="71" t="s">
        <v>132</v>
      </c>
      <c r="J155" s="72" t="s">
        <v>132</v>
      </c>
      <c r="K155" s="73"/>
      <c r="L155" s="74"/>
      <c r="M155" s="75"/>
      <c r="N155" s="76"/>
      <c r="O155" s="162">
        <f t="shared" si="6"/>
        <v>84</v>
      </c>
    </row>
    <row r="156" spans="1:15" s="278" customFormat="1" ht="15" customHeight="1" hidden="1" thickBot="1">
      <c r="A156" s="197"/>
      <c r="B156" s="120"/>
      <c r="C156" s="65"/>
      <c r="D156" s="66"/>
      <c r="E156" s="67"/>
      <c r="F156" s="68"/>
      <c r="G156" s="69"/>
      <c r="H156" s="70"/>
      <c r="I156" s="71"/>
      <c r="J156" s="72"/>
      <c r="K156" s="73"/>
      <c r="L156" s="74"/>
      <c r="M156" s="75"/>
      <c r="N156" s="76"/>
      <c r="O156" s="162">
        <f t="shared" si="6"/>
        <v>0</v>
      </c>
    </row>
    <row r="157" spans="1:15" s="278" customFormat="1" ht="15" customHeight="1" hidden="1" thickBot="1">
      <c r="A157" s="197"/>
      <c r="B157" s="120"/>
      <c r="C157" s="65"/>
      <c r="D157" s="66"/>
      <c r="E157" s="67"/>
      <c r="F157" s="68"/>
      <c r="G157" s="69"/>
      <c r="H157" s="70"/>
      <c r="I157" s="71"/>
      <c r="J157" s="72"/>
      <c r="K157" s="73"/>
      <c r="L157" s="74"/>
      <c r="M157" s="75"/>
      <c r="N157" s="76"/>
      <c r="O157" s="162">
        <f t="shared" si="6"/>
        <v>0</v>
      </c>
    </row>
    <row r="158" spans="1:15" s="278" customFormat="1" ht="15" customHeight="1" hidden="1">
      <c r="A158" s="197"/>
      <c r="B158" s="120"/>
      <c r="C158" s="65"/>
      <c r="D158" s="66"/>
      <c r="E158" s="67"/>
      <c r="F158" s="68"/>
      <c r="G158" s="69"/>
      <c r="H158" s="70"/>
      <c r="I158" s="71"/>
      <c r="J158" s="72"/>
      <c r="K158" s="73"/>
      <c r="L158" s="74"/>
      <c r="M158" s="75"/>
      <c r="N158" s="76"/>
      <c r="O158" s="162">
        <f t="shared" si="6"/>
        <v>0</v>
      </c>
    </row>
    <row r="159" spans="5:15" ht="15" customHeight="1">
      <c r="E159" s="124"/>
      <c r="O159" s="149"/>
    </row>
    <row r="160" spans="5:15" ht="15" customHeight="1" hidden="1">
      <c r="E160" s="124"/>
      <c r="O160" s="149"/>
    </row>
    <row r="161" spans="1:15" ht="15" customHeight="1" hidden="1" thickBot="1">
      <c r="A161" s="262"/>
      <c r="B161" s="126"/>
      <c r="C161" s="126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65"/>
    </row>
    <row r="162" ht="15" customHeight="1">
      <c r="O162" s="149"/>
    </row>
    <row r="163" ht="15" customHeight="1">
      <c r="O163" s="149"/>
    </row>
    <row r="164" ht="15" customHeight="1" thickBot="1">
      <c r="O164" s="149"/>
    </row>
    <row r="165" spans="1:15" ht="15" customHeight="1" thickBot="1" thickTop="1">
      <c r="A165" s="258" t="s">
        <v>2</v>
      </c>
      <c r="B165" s="374" t="s">
        <v>19</v>
      </c>
      <c r="C165" s="409"/>
      <c r="D165" s="409"/>
      <c r="E165" s="410"/>
      <c r="F165" s="411" t="s">
        <v>20</v>
      </c>
      <c r="G165" s="412"/>
      <c r="H165" s="411" t="s">
        <v>36</v>
      </c>
      <c r="I165" s="412"/>
      <c r="O165" s="149"/>
    </row>
    <row r="166" ht="15" customHeight="1" thickBot="1" thickTop="1">
      <c r="O166" s="149"/>
    </row>
    <row r="167" spans="1:15" ht="18.75" customHeight="1" thickBot="1">
      <c r="A167" s="413" t="s">
        <v>3</v>
      </c>
      <c r="B167" s="415" t="s">
        <v>7</v>
      </c>
      <c r="C167" s="417" t="s">
        <v>10</v>
      </c>
      <c r="D167" s="418"/>
      <c r="E167" s="418"/>
      <c r="F167" s="418"/>
      <c r="G167" s="418"/>
      <c r="H167" s="418"/>
      <c r="I167" s="418"/>
      <c r="J167" s="418"/>
      <c r="K167" s="418"/>
      <c r="L167" s="418"/>
      <c r="M167" s="418"/>
      <c r="N167" s="419"/>
      <c r="O167" s="420" t="s">
        <v>71</v>
      </c>
    </row>
    <row r="168" spans="1:15" ht="47.25" customHeight="1" thickBot="1">
      <c r="A168" s="414"/>
      <c r="B168" s="416"/>
      <c r="C168" s="150" t="s">
        <v>59</v>
      </c>
      <c r="D168" s="151" t="s">
        <v>60</v>
      </c>
      <c r="E168" s="152" t="s">
        <v>61</v>
      </c>
      <c r="F168" s="153" t="s">
        <v>62</v>
      </c>
      <c r="G168" s="154" t="s">
        <v>63</v>
      </c>
      <c r="H168" s="155" t="s">
        <v>64</v>
      </c>
      <c r="I168" s="156" t="s">
        <v>65</v>
      </c>
      <c r="J168" s="157" t="s">
        <v>66</v>
      </c>
      <c r="K168" s="158" t="s">
        <v>67</v>
      </c>
      <c r="L168" s="159" t="s">
        <v>68</v>
      </c>
      <c r="M168" s="160" t="s">
        <v>69</v>
      </c>
      <c r="N168" s="161" t="s">
        <v>70</v>
      </c>
      <c r="O168" s="421"/>
    </row>
    <row r="169" spans="1:15" ht="15" customHeight="1" thickBot="1">
      <c r="A169" s="259" t="str">
        <f>'1. KOLO'!B127</f>
        <v>Josip Jakop</v>
      </c>
      <c r="B169" s="117">
        <f>'1. KOLO'!D127</f>
        <v>78</v>
      </c>
      <c r="C169" s="53">
        <f>'1. KOLO'!F127</f>
        <v>50</v>
      </c>
      <c r="D169" s="54">
        <f>'2. KOLO'!F128</f>
        <v>42</v>
      </c>
      <c r="E169" s="55">
        <f>'3. KOLO'!F116</f>
        <v>42</v>
      </c>
      <c r="F169" s="56">
        <f>'4. KOLO'!F114</f>
        <v>42</v>
      </c>
      <c r="G169" s="57">
        <f>'5. KOLO'!F113</f>
        <v>39</v>
      </c>
      <c r="H169" s="58">
        <f>'6. KOLO'!F111</f>
        <v>40</v>
      </c>
      <c r="I169" s="59">
        <f>'7. KOLO'!F108</f>
        <v>45</v>
      </c>
      <c r="J169" s="60">
        <f>'8. KOLO'!F104</f>
        <v>45</v>
      </c>
      <c r="K169" s="61"/>
      <c r="L169" s="62"/>
      <c r="M169" s="63"/>
      <c r="N169" s="64"/>
      <c r="O169" s="162">
        <f>SUM(C169:N169)</f>
        <v>345</v>
      </c>
    </row>
    <row r="170" spans="1:15" ht="15" customHeight="1" thickBot="1">
      <c r="A170" s="260" t="str">
        <f>'1. KOLO'!B128</f>
        <v>Josip Dubovečak</v>
      </c>
      <c r="B170" s="120">
        <f>'1. KOLO'!D128</f>
        <v>96</v>
      </c>
      <c r="C170" s="65">
        <f>'1. KOLO'!F128</f>
        <v>45</v>
      </c>
      <c r="D170" s="66">
        <f>'2. KOLO'!F127</f>
        <v>45</v>
      </c>
      <c r="E170" s="67">
        <f>'3. KOLO'!F115</f>
        <v>45</v>
      </c>
      <c r="F170" s="68">
        <f>'4. KOLO'!F113</f>
        <v>45</v>
      </c>
      <c r="G170" s="69">
        <f>'5. KOLO'!F111</f>
        <v>42</v>
      </c>
      <c r="H170" s="70">
        <f>'6. KOLO'!F109</f>
        <v>45</v>
      </c>
      <c r="I170" s="71">
        <f>'7. KOLO'!F110</f>
        <v>40</v>
      </c>
      <c r="J170" s="72">
        <f>'8. KOLO'!F105</f>
        <v>42</v>
      </c>
      <c r="K170" s="73"/>
      <c r="L170" s="74"/>
      <c r="M170" s="75"/>
      <c r="N170" s="76"/>
      <c r="O170" s="162">
        <f aca="true" t="shared" si="7" ref="O170:O182">SUM(C170:N170)</f>
        <v>349</v>
      </c>
    </row>
    <row r="171" spans="1:15" ht="15" customHeight="1" thickBot="1">
      <c r="A171" s="260" t="str">
        <f>'1. KOLO'!B129</f>
        <v>Slavko Murić</v>
      </c>
      <c r="B171" s="120">
        <f>'1. KOLO'!D129</f>
        <v>61</v>
      </c>
      <c r="C171" s="65">
        <f>'1. KOLO'!F129</f>
        <v>42</v>
      </c>
      <c r="D171" s="66">
        <f>'2. KOLO'!F129</f>
        <v>40</v>
      </c>
      <c r="E171" s="67">
        <f>'3. KOLO'!F117</f>
        <v>40</v>
      </c>
      <c r="F171" s="68" t="s">
        <v>132</v>
      </c>
      <c r="G171" s="69">
        <f>'5. KOLO'!F112</f>
        <v>40</v>
      </c>
      <c r="H171" s="70">
        <f>'6. KOLO'!F110</f>
        <v>42</v>
      </c>
      <c r="I171" s="71">
        <f>'7. KOLO'!F109</f>
        <v>42</v>
      </c>
      <c r="J171" s="72">
        <f>'8. KOLO'!F106</f>
        <v>40</v>
      </c>
      <c r="K171" s="73"/>
      <c r="L171" s="74"/>
      <c r="M171" s="75"/>
      <c r="N171" s="76"/>
      <c r="O171" s="162">
        <f t="shared" si="7"/>
        <v>286</v>
      </c>
    </row>
    <row r="172" spans="1:15" ht="15" customHeight="1" thickBot="1">
      <c r="A172" s="197" t="str">
        <f>'1. KOLO'!B130</f>
        <v>Branko Dušak</v>
      </c>
      <c r="B172" s="120">
        <f>'1. KOLO'!D130</f>
        <v>65</v>
      </c>
      <c r="C172" s="65">
        <f>'1. KOLO'!F130</f>
        <v>40</v>
      </c>
      <c r="D172" s="66">
        <f>'2. KOLO'!F130</f>
        <v>39</v>
      </c>
      <c r="E172" s="67">
        <f>'3. KOLO'!F122</f>
        <v>35</v>
      </c>
      <c r="F172" s="68">
        <f>'4. KOLO'!F118</f>
        <v>37</v>
      </c>
      <c r="G172" s="69" t="s">
        <v>132</v>
      </c>
      <c r="H172" s="70" t="s">
        <v>132</v>
      </c>
      <c r="I172" s="71">
        <f>'7. KOLO'!F114</f>
        <v>36</v>
      </c>
      <c r="J172" s="72" t="s">
        <v>132</v>
      </c>
      <c r="K172" s="73"/>
      <c r="L172" s="74"/>
      <c r="M172" s="75"/>
      <c r="N172" s="76"/>
      <c r="O172" s="162">
        <f t="shared" si="7"/>
        <v>187</v>
      </c>
    </row>
    <row r="173" spans="1:15" ht="15" customHeight="1" thickBot="1">
      <c r="A173" s="197" t="str">
        <f>'1. KOLO'!B131</f>
        <v>Stjepan Dubovečak</v>
      </c>
      <c r="B173" s="120">
        <f>'1. KOLO'!D131</f>
        <v>151</v>
      </c>
      <c r="C173" s="65">
        <f>'1. KOLO'!F131</f>
        <v>39</v>
      </c>
      <c r="D173" s="66" t="s">
        <v>132</v>
      </c>
      <c r="E173" s="67">
        <f>'3. KOLO'!F118</f>
        <v>39</v>
      </c>
      <c r="F173" s="68" t="s">
        <v>132</v>
      </c>
      <c r="G173" s="69" t="s">
        <v>132</v>
      </c>
      <c r="H173" s="70" t="s">
        <v>132</v>
      </c>
      <c r="I173" s="71" t="s">
        <v>132</v>
      </c>
      <c r="J173" s="72">
        <f>'8. KOLO'!F110</f>
        <v>36</v>
      </c>
      <c r="K173" s="73"/>
      <c r="L173" s="74"/>
      <c r="M173" s="75"/>
      <c r="N173" s="76"/>
      <c r="O173" s="162">
        <f t="shared" si="7"/>
        <v>114</v>
      </c>
    </row>
    <row r="174" spans="1:15" ht="15" customHeight="1" thickBot="1">
      <c r="A174" s="260" t="str">
        <f>'1. KOLO'!B132</f>
        <v>Dragutin Jagetić</v>
      </c>
      <c r="B174" s="120">
        <f>'1. KOLO'!D132</f>
        <v>7</v>
      </c>
      <c r="C174" s="65">
        <f>'1. KOLO'!F132</f>
        <v>38</v>
      </c>
      <c r="D174" s="66">
        <f>'2. KOLO'!F133</f>
        <v>36</v>
      </c>
      <c r="E174" s="67">
        <f>'3. KOLO'!F123</f>
        <v>34</v>
      </c>
      <c r="F174" s="68">
        <f>'4. KOLO'!F117</f>
        <v>38</v>
      </c>
      <c r="G174" s="69" t="s">
        <v>132</v>
      </c>
      <c r="H174" s="70">
        <f>'6. KOLO'!F115</f>
        <v>36</v>
      </c>
      <c r="I174" s="71">
        <f>'7. KOLO'!F115</f>
        <v>35</v>
      </c>
      <c r="J174" s="72">
        <f>'8. KOLO'!F111</f>
        <v>35</v>
      </c>
      <c r="K174" s="73"/>
      <c r="L174" s="74"/>
      <c r="M174" s="75"/>
      <c r="N174" s="76"/>
      <c r="O174" s="162">
        <f t="shared" si="7"/>
        <v>252</v>
      </c>
    </row>
    <row r="175" spans="1:15" ht="15" customHeight="1" thickBot="1">
      <c r="A175" s="197" t="str">
        <f>'1. KOLO'!B133</f>
        <v>Mario Surjak</v>
      </c>
      <c r="B175" s="120">
        <f>'1. KOLO'!D133</f>
        <v>69</v>
      </c>
      <c r="C175" s="65">
        <f>'1. KOLO'!F133</f>
        <v>37</v>
      </c>
      <c r="D175" s="66">
        <f>'2. KOLO'!F134</f>
        <v>35</v>
      </c>
      <c r="E175" s="67">
        <f>'3. KOLO'!F120</f>
        <v>37</v>
      </c>
      <c r="F175" s="68">
        <f>'4. KOLO'!F115</f>
        <v>40</v>
      </c>
      <c r="G175" s="69">
        <f>'5. KOLO'!F114</f>
        <v>38</v>
      </c>
      <c r="H175" s="70">
        <f>'6. KOLO'!F114</f>
        <v>37</v>
      </c>
      <c r="I175" s="71">
        <f>'7. KOLO'!F112</f>
        <v>38</v>
      </c>
      <c r="J175" s="72">
        <f>'8. KOLO'!F107</f>
        <v>39</v>
      </c>
      <c r="K175" s="73"/>
      <c r="L175" s="74"/>
      <c r="M175" s="75"/>
      <c r="N175" s="76"/>
      <c r="O175" s="162">
        <f t="shared" si="7"/>
        <v>301</v>
      </c>
    </row>
    <row r="176" spans="1:15" s="278" customFormat="1" ht="16.5" customHeight="1" thickBot="1">
      <c r="A176" s="260" t="str">
        <f>'2. KOLO'!B126</f>
        <v>Darko Petak</v>
      </c>
      <c r="B176" s="176">
        <f>'2. KOLO'!D126</f>
        <v>115</v>
      </c>
      <c r="C176" s="65" t="s">
        <v>132</v>
      </c>
      <c r="D176" s="66">
        <f>'2. KOLO'!F126</f>
        <v>50</v>
      </c>
      <c r="E176" s="67">
        <f>'3. KOLO'!F114</f>
        <v>50</v>
      </c>
      <c r="F176" s="68">
        <f>'4. KOLO'!F112</f>
        <v>50</v>
      </c>
      <c r="G176" s="69">
        <f>'5. KOLO'!F110</f>
        <v>45</v>
      </c>
      <c r="H176" s="70">
        <f>'6. KOLO'!F108</f>
        <v>50</v>
      </c>
      <c r="I176" s="71">
        <f>'7. KOLO'!F107</f>
        <v>50</v>
      </c>
      <c r="J176" s="72">
        <f>'8. KOLO'!F103</f>
        <v>50</v>
      </c>
      <c r="K176" s="73"/>
      <c r="L176" s="74"/>
      <c r="M176" s="75"/>
      <c r="N176" s="76"/>
      <c r="O176" s="162">
        <f t="shared" si="7"/>
        <v>345</v>
      </c>
    </row>
    <row r="177" spans="1:15" s="278" customFormat="1" ht="16.5" customHeight="1" thickBot="1">
      <c r="A177" s="197" t="str">
        <f>'2. KOLO'!B131</f>
        <v>Valent Dubovečak</v>
      </c>
      <c r="B177" s="176">
        <f>'2. KOLO'!D131</f>
        <v>118</v>
      </c>
      <c r="C177" s="65" t="s">
        <v>132</v>
      </c>
      <c r="D177" s="66">
        <f>'2. KOLO'!F131</f>
        <v>38</v>
      </c>
      <c r="E177" s="67" t="s">
        <v>132</v>
      </c>
      <c r="F177" s="68" t="s">
        <v>132</v>
      </c>
      <c r="G177" s="69" t="s">
        <v>132</v>
      </c>
      <c r="H177" s="70">
        <f>'6. KOLO'!F112</f>
        <v>39</v>
      </c>
      <c r="I177" s="71" t="s">
        <v>132</v>
      </c>
      <c r="J177" s="72">
        <f>'8. KOLO'!F109</f>
        <v>37</v>
      </c>
      <c r="K177" s="73"/>
      <c r="L177" s="74"/>
      <c r="M177" s="75"/>
      <c r="N177" s="76"/>
      <c r="O177" s="162">
        <f t="shared" si="7"/>
        <v>114</v>
      </c>
    </row>
    <row r="178" spans="1:15" s="278" customFormat="1" ht="16.5" customHeight="1" thickBot="1">
      <c r="A178" s="197" t="str">
        <f>'2. KOLO'!B132</f>
        <v>Stjepan Keder</v>
      </c>
      <c r="B178" s="176">
        <f>'2. KOLO'!D132</f>
        <v>63</v>
      </c>
      <c r="C178" s="65" t="s">
        <v>132</v>
      </c>
      <c r="D178" s="66">
        <f>'2. KOLO'!F132</f>
        <v>37</v>
      </c>
      <c r="E178" s="67">
        <f>'3. KOLO'!F121</f>
        <v>36</v>
      </c>
      <c r="F178" s="68">
        <f>'4. KOLO'!F116</f>
        <v>39</v>
      </c>
      <c r="G178" s="69" t="s">
        <v>132</v>
      </c>
      <c r="H178" s="70">
        <f>'6. KOLO'!F113</f>
        <v>38</v>
      </c>
      <c r="I178" s="71">
        <f>'7. KOLO'!F113</f>
        <v>37</v>
      </c>
      <c r="J178" s="72">
        <f>'8. KOLO'!F108</f>
        <v>38</v>
      </c>
      <c r="K178" s="73"/>
      <c r="L178" s="74"/>
      <c r="M178" s="75"/>
      <c r="N178" s="76"/>
      <c r="O178" s="162">
        <f t="shared" si="7"/>
        <v>225</v>
      </c>
    </row>
    <row r="179" spans="1:15" s="278" customFormat="1" ht="16.5" customHeight="1" thickBot="1">
      <c r="A179" s="197" t="str">
        <f>'3. KOLO'!B119</f>
        <v>Stjepan Petak</v>
      </c>
      <c r="B179" s="176">
        <f>'3. KOLO'!F119</f>
        <v>38</v>
      </c>
      <c r="C179" s="65" t="s">
        <v>132</v>
      </c>
      <c r="D179" s="66" t="s">
        <v>132</v>
      </c>
      <c r="E179" s="67">
        <f>'3. KOLO'!F119</f>
        <v>38</v>
      </c>
      <c r="F179" s="68" t="s">
        <v>132</v>
      </c>
      <c r="G179" s="69" t="s">
        <v>132</v>
      </c>
      <c r="H179" s="70" t="s">
        <v>132</v>
      </c>
      <c r="I179" s="71">
        <f>'7. KOLO'!F111</f>
        <v>39</v>
      </c>
      <c r="J179" s="72" t="s">
        <v>132</v>
      </c>
      <c r="K179" s="73"/>
      <c r="L179" s="74"/>
      <c r="M179" s="75"/>
      <c r="N179" s="76"/>
      <c r="O179" s="162">
        <f t="shared" si="7"/>
        <v>77</v>
      </c>
    </row>
    <row r="180" spans="1:15" s="278" customFormat="1" ht="15.75" customHeight="1">
      <c r="A180" s="260" t="str">
        <f>'5. KOLO'!B109</f>
        <v>Siniša Kovač</v>
      </c>
      <c r="B180" s="176">
        <f>'5. KOLO'!D109</f>
        <v>13</v>
      </c>
      <c r="C180" s="65" t="s">
        <v>132</v>
      </c>
      <c r="D180" s="66" t="s">
        <v>132</v>
      </c>
      <c r="E180" s="67" t="s">
        <v>132</v>
      </c>
      <c r="F180" s="68" t="s">
        <v>132</v>
      </c>
      <c r="G180" s="69">
        <f>'5. KOLO'!F109</f>
        <v>50</v>
      </c>
      <c r="H180" s="70" t="s">
        <v>132</v>
      </c>
      <c r="I180" s="71" t="s">
        <v>132</v>
      </c>
      <c r="J180" s="72" t="s">
        <v>132</v>
      </c>
      <c r="K180" s="73"/>
      <c r="L180" s="74"/>
      <c r="M180" s="75"/>
      <c r="N180" s="76"/>
      <c r="O180" s="162">
        <f t="shared" si="7"/>
        <v>50</v>
      </c>
    </row>
    <row r="181" spans="1:15" s="278" customFormat="1" ht="15.75" customHeight="1" hidden="1" thickBot="1">
      <c r="A181" s="197"/>
      <c r="B181" s="176"/>
      <c r="C181" s="65"/>
      <c r="D181" s="66"/>
      <c r="E181" s="67"/>
      <c r="F181" s="68"/>
      <c r="G181" s="69"/>
      <c r="H181" s="70"/>
      <c r="I181" s="71"/>
      <c r="J181" s="72"/>
      <c r="K181" s="73"/>
      <c r="L181" s="74"/>
      <c r="M181" s="75"/>
      <c r="N181" s="76"/>
      <c r="O181" s="162">
        <f t="shared" si="7"/>
        <v>0</v>
      </c>
    </row>
    <row r="182" spans="1:15" ht="15.75" customHeight="1" hidden="1">
      <c r="A182" s="197"/>
      <c r="B182" s="176"/>
      <c r="C182" s="65"/>
      <c r="D182" s="66"/>
      <c r="E182" s="67"/>
      <c r="F182" s="68"/>
      <c r="G182" s="69"/>
      <c r="H182" s="70"/>
      <c r="I182" s="71"/>
      <c r="J182" s="72"/>
      <c r="K182" s="73"/>
      <c r="L182" s="74"/>
      <c r="M182" s="75"/>
      <c r="N182" s="76"/>
      <c r="O182" s="162">
        <f t="shared" si="7"/>
        <v>0</v>
      </c>
    </row>
    <row r="183" spans="1:15" ht="15" customHeight="1">
      <c r="A183" s="261"/>
      <c r="C183" s="135"/>
      <c r="D183" s="135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  <c r="O183" s="164"/>
    </row>
    <row r="184" ht="15" customHeight="1" thickBot="1">
      <c r="O184" s="149"/>
    </row>
    <row r="185" spans="1:15" ht="15" customHeight="1" thickBot="1" thickTop="1">
      <c r="A185" s="258" t="s">
        <v>2</v>
      </c>
      <c r="B185" s="374" t="s">
        <v>19</v>
      </c>
      <c r="C185" s="409"/>
      <c r="D185" s="409"/>
      <c r="E185" s="410"/>
      <c r="F185" s="411" t="s">
        <v>20</v>
      </c>
      <c r="G185" s="412"/>
      <c r="H185" s="411" t="s">
        <v>37</v>
      </c>
      <c r="I185" s="412"/>
      <c r="O185" s="149"/>
    </row>
    <row r="186" ht="15" customHeight="1" thickBot="1" thickTop="1">
      <c r="O186" s="149"/>
    </row>
    <row r="187" spans="1:15" ht="18.75" customHeight="1" thickBot="1">
      <c r="A187" s="413" t="s">
        <v>3</v>
      </c>
      <c r="B187" s="415" t="s">
        <v>7</v>
      </c>
      <c r="C187" s="417" t="s">
        <v>10</v>
      </c>
      <c r="D187" s="418"/>
      <c r="E187" s="418"/>
      <c r="F187" s="418"/>
      <c r="G187" s="418"/>
      <c r="H187" s="418"/>
      <c r="I187" s="418"/>
      <c r="J187" s="418"/>
      <c r="K187" s="418"/>
      <c r="L187" s="418"/>
      <c r="M187" s="418"/>
      <c r="N187" s="419"/>
      <c r="O187" s="420" t="s">
        <v>71</v>
      </c>
    </row>
    <row r="188" spans="1:15" ht="45.75" customHeight="1" thickBot="1">
      <c r="A188" s="414"/>
      <c r="B188" s="416"/>
      <c r="C188" s="150" t="s">
        <v>59</v>
      </c>
      <c r="D188" s="151" t="s">
        <v>60</v>
      </c>
      <c r="E188" s="152" t="s">
        <v>61</v>
      </c>
      <c r="F188" s="153" t="s">
        <v>62</v>
      </c>
      <c r="G188" s="154" t="s">
        <v>63</v>
      </c>
      <c r="H188" s="155" t="s">
        <v>64</v>
      </c>
      <c r="I188" s="156" t="s">
        <v>65</v>
      </c>
      <c r="J188" s="157" t="s">
        <v>66</v>
      </c>
      <c r="K188" s="158" t="s">
        <v>67</v>
      </c>
      <c r="L188" s="159" t="s">
        <v>68</v>
      </c>
      <c r="M188" s="160" t="s">
        <v>69</v>
      </c>
      <c r="N188" s="161" t="s">
        <v>70</v>
      </c>
      <c r="O188" s="421"/>
    </row>
    <row r="189" spans="1:15" ht="15" customHeight="1" thickBot="1">
      <c r="A189" s="259" t="str">
        <f>'1. KOLO'!B139</f>
        <v>Jelena Jagetić</v>
      </c>
      <c r="B189" s="117">
        <f>'1. KOLO'!D139</f>
        <v>89</v>
      </c>
      <c r="C189" s="53">
        <f>'1. KOLO'!F139</f>
        <v>50</v>
      </c>
      <c r="D189" s="54" t="s">
        <v>132</v>
      </c>
      <c r="E189" s="55">
        <f>'3. KOLO'!F129</f>
        <v>50</v>
      </c>
      <c r="F189" s="56" t="s">
        <v>132</v>
      </c>
      <c r="G189" s="57" t="s">
        <v>132</v>
      </c>
      <c r="H189" s="58" t="s">
        <v>132</v>
      </c>
      <c r="I189" s="59" t="s">
        <v>132</v>
      </c>
      <c r="J189" s="60" t="s">
        <v>132</v>
      </c>
      <c r="K189" s="61"/>
      <c r="L189" s="62"/>
      <c r="M189" s="63"/>
      <c r="N189" s="64"/>
      <c r="O189" s="162">
        <f>SUM(C189:N189)</f>
        <v>100</v>
      </c>
    </row>
    <row r="190" spans="1:15" s="278" customFormat="1" ht="15" customHeight="1">
      <c r="A190" s="260" t="str">
        <f>'3. KOLO'!B130</f>
        <v>Jasminka Kovač</v>
      </c>
      <c r="B190" s="120">
        <f>'3. KOLO'!D130</f>
        <v>104</v>
      </c>
      <c r="C190" s="65" t="s">
        <v>132</v>
      </c>
      <c r="D190" s="66" t="s">
        <v>132</v>
      </c>
      <c r="E190" s="67">
        <f>'3. KOLO'!F130</f>
        <v>45</v>
      </c>
      <c r="F190" s="68">
        <f>'4. KOLO'!F124</f>
        <v>50</v>
      </c>
      <c r="G190" s="69" t="s">
        <v>132</v>
      </c>
      <c r="H190" s="70">
        <f>'6. KOLO'!F121</f>
        <v>50</v>
      </c>
      <c r="I190" s="71">
        <f>'7. KOLO'!F121</f>
        <v>50</v>
      </c>
      <c r="J190" s="72">
        <f>'8. KOLO'!F117</f>
        <v>50</v>
      </c>
      <c r="K190" s="73"/>
      <c r="L190" s="74"/>
      <c r="M190" s="75"/>
      <c r="N190" s="76"/>
      <c r="O190" s="162">
        <f>SUM(C190:N190)</f>
        <v>245</v>
      </c>
    </row>
    <row r="191" spans="1:15" s="278" customFormat="1" ht="15" customHeight="1" hidden="1" thickBot="1">
      <c r="A191" s="197"/>
      <c r="B191" s="120"/>
      <c r="C191" s="65"/>
      <c r="D191" s="66"/>
      <c r="E191" s="67"/>
      <c r="F191" s="68"/>
      <c r="G191" s="69"/>
      <c r="H191" s="70"/>
      <c r="I191" s="71"/>
      <c r="J191" s="72"/>
      <c r="K191" s="73"/>
      <c r="L191" s="74"/>
      <c r="M191" s="75"/>
      <c r="N191" s="76"/>
      <c r="O191" s="162">
        <f>SUM(C191:N191)</f>
        <v>0</v>
      </c>
    </row>
    <row r="192" spans="1:15" s="278" customFormat="1" ht="15" customHeight="1" hidden="1">
      <c r="A192" s="197"/>
      <c r="B192" s="120"/>
      <c r="C192" s="65"/>
      <c r="D192" s="66"/>
      <c r="E192" s="67"/>
      <c r="F192" s="68"/>
      <c r="G192" s="69"/>
      <c r="H192" s="70"/>
      <c r="I192" s="71"/>
      <c r="J192" s="72"/>
      <c r="K192" s="73"/>
      <c r="L192" s="74"/>
      <c r="M192" s="75"/>
      <c r="N192" s="76"/>
      <c r="O192" s="162">
        <f>SUM(C192:N192)</f>
        <v>0</v>
      </c>
    </row>
    <row r="193" spans="5:15" ht="15" customHeight="1">
      <c r="E193" s="124"/>
      <c r="O193" s="149"/>
    </row>
    <row r="194" spans="5:15" ht="15" customHeight="1" hidden="1">
      <c r="E194" s="124"/>
      <c r="O194" s="149"/>
    </row>
    <row r="195" spans="1:15" ht="15" customHeight="1" hidden="1" thickBot="1">
      <c r="A195" s="262"/>
      <c r="B195" s="126"/>
      <c r="C195" s="126"/>
      <c r="D195" s="126"/>
      <c r="E195" s="126"/>
      <c r="F195" s="126"/>
      <c r="G195" s="126"/>
      <c r="H195" s="126"/>
      <c r="I195" s="126"/>
      <c r="J195" s="126"/>
      <c r="K195" s="126"/>
      <c r="L195" s="126"/>
      <c r="M195" s="126"/>
      <c r="N195" s="126"/>
      <c r="O195" s="165"/>
    </row>
    <row r="196" ht="15" customHeight="1">
      <c r="O196" s="149"/>
    </row>
    <row r="197" ht="15" customHeight="1">
      <c r="O197" s="149"/>
    </row>
    <row r="198" ht="15" customHeight="1" thickBot="1">
      <c r="O198" s="149"/>
    </row>
    <row r="199" spans="1:15" ht="15" customHeight="1" thickBot="1" thickTop="1">
      <c r="A199" s="258" t="s">
        <v>2</v>
      </c>
      <c r="B199" s="374" t="s">
        <v>25</v>
      </c>
      <c r="C199" s="409"/>
      <c r="D199" s="409"/>
      <c r="E199" s="410"/>
      <c r="F199" s="411" t="s">
        <v>18</v>
      </c>
      <c r="G199" s="412"/>
      <c r="H199" s="411" t="s">
        <v>36</v>
      </c>
      <c r="I199" s="412"/>
      <c r="O199" s="149"/>
    </row>
    <row r="200" ht="15" customHeight="1" thickBot="1" thickTop="1">
      <c r="O200" s="149"/>
    </row>
    <row r="201" spans="1:15" ht="19.5" customHeight="1" thickBot="1">
      <c r="A201" s="413" t="s">
        <v>3</v>
      </c>
      <c r="B201" s="415" t="s">
        <v>7</v>
      </c>
      <c r="C201" s="417" t="s">
        <v>10</v>
      </c>
      <c r="D201" s="418"/>
      <c r="E201" s="418"/>
      <c r="F201" s="418"/>
      <c r="G201" s="418"/>
      <c r="H201" s="418"/>
      <c r="I201" s="418"/>
      <c r="J201" s="418"/>
      <c r="K201" s="418"/>
      <c r="L201" s="418"/>
      <c r="M201" s="418"/>
      <c r="N201" s="419"/>
      <c r="O201" s="420" t="s">
        <v>71</v>
      </c>
    </row>
    <row r="202" spans="1:15" ht="45.75" customHeight="1" thickBot="1">
      <c r="A202" s="414"/>
      <c r="B202" s="416"/>
      <c r="C202" s="150" t="s">
        <v>59</v>
      </c>
      <c r="D202" s="151" t="s">
        <v>60</v>
      </c>
      <c r="E202" s="152" t="s">
        <v>61</v>
      </c>
      <c r="F202" s="153" t="s">
        <v>62</v>
      </c>
      <c r="G202" s="154" t="s">
        <v>63</v>
      </c>
      <c r="H202" s="155" t="s">
        <v>64</v>
      </c>
      <c r="I202" s="156" t="s">
        <v>65</v>
      </c>
      <c r="J202" s="157" t="s">
        <v>66</v>
      </c>
      <c r="K202" s="158" t="s">
        <v>67</v>
      </c>
      <c r="L202" s="159" t="s">
        <v>68</v>
      </c>
      <c r="M202" s="160" t="s">
        <v>69</v>
      </c>
      <c r="N202" s="161" t="s">
        <v>70</v>
      </c>
      <c r="O202" s="421"/>
    </row>
    <row r="203" spans="1:15" ht="15" customHeight="1" thickBot="1">
      <c r="A203" s="182" t="str">
        <f>'1. KOLO'!B149</f>
        <v>Marko Vrtar</v>
      </c>
      <c r="B203" s="117">
        <f>'1. KOLO'!D149</f>
        <v>85</v>
      </c>
      <c r="C203" s="53">
        <f>'1. KOLO'!F149</f>
        <v>50</v>
      </c>
      <c r="D203" s="54">
        <f>'2. KOLO'!F150</f>
        <v>50</v>
      </c>
      <c r="E203" s="55">
        <f>'3. KOLO'!F139</f>
        <v>50</v>
      </c>
      <c r="F203" s="56">
        <f>'4. KOLO'!F134</f>
        <v>50</v>
      </c>
      <c r="G203" s="57" t="s">
        <v>132</v>
      </c>
      <c r="H203" s="58" t="s">
        <v>132</v>
      </c>
      <c r="I203" s="59">
        <f>'7. KOLO'!F131</f>
        <v>50</v>
      </c>
      <c r="J203" s="60">
        <f>'8. KOLO'!F127</f>
        <v>50</v>
      </c>
      <c r="K203" s="61"/>
      <c r="L203" s="62"/>
      <c r="M203" s="63"/>
      <c r="N203" s="64"/>
      <c r="O203" s="162">
        <f aca="true" t="shared" si="8" ref="O203:O210">SUM(C203:N203)</f>
        <v>300</v>
      </c>
    </row>
    <row r="204" spans="1:15" ht="15" customHeight="1" thickBot="1">
      <c r="A204" s="260" t="str">
        <f>'1. KOLO'!B150</f>
        <v>Štefičar Ivan</v>
      </c>
      <c r="B204" s="120">
        <f>'1. KOLO'!D150</f>
        <v>29</v>
      </c>
      <c r="C204" s="65">
        <f>'1. KOLO'!F150</f>
        <v>45</v>
      </c>
      <c r="D204" s="66">
        <f>'2. KOLO'!F151</f>
        <v>45</v>
      </c>
      <c r="E204" s="67">
        <f>'3. KOLO'!F140</f>
        <v>45</v>
      </c>
      <c r="F204" s="68">
        <f>'4. KOLO'!F135</f>
        <v>45</v>
      </c>
      <c r="G204" s="69" t="s">
        <v>132</v>
      </c>
      <c r="H204" s="70">
        <f>'6. KOLO'!F131</f>
        <v>50</v>
      </c>
      <c r="I204" s="71" t="s">
        <v>132</v>
      </c>
      <c r="J204" s="72">
        <f>'8. KOLO'!F128</f>
        <v>45</v>
      </c>
      <c r="K204" s="73"/>
      <c r="L204" s="74"/>
      <c r="M204" s="75"/>
      <c r="N204" s="76"/>
      <c r="O204" s="162">
        <f t="shared" si="8"/>
        <v>275</v>
      </c>
    </row>
    <row r="205" spans="1:15" ht="15" customHeight="1" thickBot="1">
      <c r="A205" s="260" t="str">
        <f>'1. KOLO'!B151</f>
        <v>Dino Murić</v>
      </c>
      <c r="B205" s="120">
        <f>'1. KOLO'!D151</f>
        <v>15</v>
      </c>
      <c r="C205" s="65">
        <f>'1. KOLO'!F151</f>
        <v>42</v>
      </c>
      <c r="D205" s="66">
        <f>'2. KOLO'!F152</f>
        <v>42</v>
      </c>
      <c r="E205" s="67" t="s">
        <v>132</v>
      </c>
      <c r="F205" s="68" t="s">
        <v>132</v>
      </c>
      <c r="G205" s="69" t="s">
        <v>132</v>
      </c>
      <c r="H205" s="70" t="s">
        <v>132</v>
      </c>
      <c r="I205" s="71" t="s">
        <v>132</v>
      </c>
      <c r="J205" s="72" t="s">
        <v>132</v>
      </c>
      <c r="K205" s="73"/>
      <c r="L205" s="74"/>
      <c r="M205" s="75"/>
      <c r="N205" s="76"/>
      <c r="O205" s="162">
        <f t="shared" si="8"/>
        <v>84</v>
      </c>
    </row>
    <row r="206" spans="1:15" ht="15" customHeight="1" thickBot="1">
      <c r="A206" s="197" t="str">
        <f>'1. KOLO'!B152</f>
        <v>Jurica Martinčević</v>
      </c>
      <c r="B206" s="120">
        <f>'1. KOLO'!D152</f>
        <v>72</v>
      </c>
      <c r="C206" s="65">
        <f>'1. KOLO'!F152</f>
        <v>40</v>
      </c>
      <c r="D206" s="66" t="s">
        <v>132</v>
      </c>
      <c r="E206" s="67" t="s">
        <v>132</v>
      </c>
      <c r="F206" s="68" t="s">
        <v>132</v>
      </c>
      <c r="G206" s="69" t="s">
        <v>132</v>
      </c>
      <c r="H206" s="70" t="s">
        <v>132</v>
      </c>
      <c r="I206" s="71" t="s">
        <v>132</v>
      </c>
      <c r="J206" s="72" t="s">
        <v>132</v>
      </c>
      <c r="K206" s="73"/>
      <c r="L206" s="74"/>
      <c r="M206" s="75"/>
      <c r="N206" s="76"/>
      <c r="O206" s="162">
        <f t="shared" si="8"/>
        <v>40</v>
      </c>
    </row>
    <row r="207" spans="1:15" ht="16.5" customHeight="1" thickBot="1">
      <c r="A207" s="197" t="str">
        <f>'1. KOLO'!B153</f>
        <v>Dario Musulin</v>
      </c>
      <c r="B207" s="120">
        <f>'1. KOLO'!D153</f>
        <v>82</v>
      </c>
      <c r="C207" s="65">
        <f>'1. KOLO'!F153</f>
        <v>39</v>
      </c>
      <c r="D207" s="66">
        <f>'2. KOLO'!F154</f>
        <v>39</v>
      </c>
      <c r="E207" s="67" t="s">
        <v>132</v>
      </c>
      <c r="F207" s="68" t="s">
        <v>132</v>
      </c>
      <c r="G207" s="69" t="s">
        <v>132</v>
      </c>
      <c r="H207" s="70" t="s">
        <v>132</v>
      </c>
      <c r="I207" s="71" t="s">
        <v>132</v>
      </c>
      <c r="J207" s="72" t="s">
        <v>132</v>
      </c>
      <c r="K207" s="73"/>
      <c r="L207" s="74"/>
      <c r="M207" s="75"/>
      <c r="N207" s="76"/>
      <c r="O207" s="162">
        <f t="shared" si="8"/>
        <v>78</v>
      </c>
    </row>
    <row r="208" spans="1:15" ht="15.75" customHeight="1" thickBot="1">
      <c r="A208" s="197" t="str">
        <f>'2. KOLO'!B153</f>
        <v>Damir Druško</v>
      </c>
      <c r="B208" s="120">
        <f>'2. KOLO'!D153</f>
        <v>36</v>
      </c>
      <c r="C208" s="65" t="s">
        <v>132</v>
      </c>
      <c r="D208" s="66">
        <f>'2. KOLO'!F153</f>
        <v>40</v>
      </c>
      <c r="E208" s="67" t="s">
        <v>132</v>
      </c>
      <c r="F208" s="68" t="s">
        <v>132</v>
      </c>
      <c r="G208" s="69" t="s">
        <v>132</v>
      </c>
      <c r="H208" s="70">
        <f>'6. KOLO'!F132</f>
        <v>45</v>
      </c>
      <c r="I208" s="71" t="s">
        <v>132</v>
      </c>
      <c r="J208" s="72" t="s">
        <v>132</v>
      </c>
      <c r="K208" s="73"/>
      <c r="L208" s="74"/>
      <c r="M208" s="75"/>
      <c r="N208" s="76"/>
      <c r="O208" s="162">
        <f t="shared" si="8"/>
        <v>85</v>
      </c>
    </row>
    <row r="209" spans="1:15" s="278" customFormat="1" ht="15.75" customHeight="1">
      <c r="A209" s="197" t="str">
        <f>'3. KOLO'!B141</f>
        <v>Antonio Šoštarić</v>
      </c>
      <c r="B209" s="120">
        <f>'3. KOLO'!D141</f>
        <v>10</v>
      </c>
      <c r="C209" s="65" t="s">
        <v>132</v>
      </c>
      <c r="D209" s="66" t="s">
        <v>132</v>
      </c>
      <c r="E209" s="67">
        <f>'3. KOLO'!F141</f>
        <v>42</v>
      </c>
      <c r="F209" s="68">
        <f>'4. KOLO'!F136</f>
        <v>42</v>
      </c>
      <c r="G209" s="69">
        <f>'5. KOLO'!F130</f>
        <v>50</v>
      </c>
      <c r="H209" s="70" t="s">
        <v>132</v>
      </c>
      <c r="I209" s="71" t="s">
        <v>132</v>
      </c>
      <c r="J209" s="72" t="s">
        <v>132</v>
      </c>
      <c r="K209" s="73"/>
      <c r="L209" s="74"/>
      <c r="M209" s="75"/>
      <c r="N209" s="76"/>
      <c r="O209" s="162">
        <f t="shared" si="8"/>
        <v>134</v>
      </c>
    </row>
    <row r="210" spans="1:15" s="278" customFormat="1" ht="15.75" customHeight="1" hidden="1">
      <c r="A210" s="197"/>
      <c r="B210" s="120"/>
      <c r="C210" s="65"/>
      <c r="D210" s="66"/>
      <c r="E210" s="67"/>
      <c r="F210" s="68"/>
      <c r="G210" s="69"/>
      <c r="H210" s="70"/>
      <c r="I210" s="71"/>
      <c r="J210" s="72"/>
      <c r="K210" s="73"/>
      <c r="L210" s="74"/>
      <c r="M210" s="75"/>
      <c r="N210" s="76"/>
      <c r="O210" s="162">
        <f t="shared" si="8"/>
        <v>0</v>
      </c>
    </row>
    <row r="211" spans="1:15" ht="15" customHeight="1">
      <c r="A211" s="261"/>
      <c r="B211" s="135"/>
      <c r="C211" s="135"/>
      <c r="D211" s="135"/>
      <c r="E211" s="135"/>
      <c r="F211" s="135"/>
      <c r="G211" s="135"/>
      <c r="H211" s="135"/>
      <c r="I211" s="135"/>
      <c r="J211" s="135"/>
      <c r="K211" s="135"/>
      <c r="L211" s="135"/>
      <c r="M211" s="135"/>
      <c r="N211" s="135"/>
      <c r="O211" s="164"/>
    </row>
    <row r="212" ht="15" customHeight="1" thickBot="1">
      <c r="O212" s="149"/>
    </row>
    <row r="213" spans="1:15" ht="15" customHeight="1" thickBot="1" thickTop="1">
      <c r="A213" s="258" t="s">
        <v>2</v>
      </c>
      <c r="B213" s="374" t="s">
        <v>25</v>
      </c>
      <c r="C213" s="409"/>
      <c r="D213" s="409"/>
      <c r="E213" s="410"/>
      <c r="F213" s="411" t="s">
        <v>18</v>
      </c>
      <c r="G213" s="412"/>
      <c r="H213" s="411" t="s">
        <v>37</v>
      </c>
      <c r="I213" s="412"/>
      <c r="O213" s="149"/>
    </row>
    <row r="214" ht="15" customHeight="1" thickBot="1" thickTop="1">
      <c r="O214" s="149"/>
    </row>
    <row r="215" spans="1:15" ht="19.5" customHeight="1" thickBot="1">
      <c r="A215" s="413" t="s">
        <v>3</v>
      </c>
      <c r="B215" s="415" t="s">
        <v>7</v>
      </c>
      <c r="C215" s="417" t="s">
        <v>10</v>
      </c>
      <c r="D215" s="418"/>
      <c r="E215" s="418"/>
      <c r="F215" s="418"/>
      <c r="G215" s="418"/>
      <c r="H215" s="418"/>
      <c r="I215" s="418"/>
      <c r="J215" s="418"/>
      <c r="K215" s="418"/>
      <c r="L215" s="418"/>
      <c r="M215" s="418"/>
      <c r="N215" s="419"/>
      <c r="O215" s="420" t="s">
        <v>71</v>
      </c>
    </row>
    <row r="216" spans="1:15" ht="45.75" customHeight="1" thickBot="1">
      <c r="A216" s="414"/>
      <c r="B216" s="416"/>
      <c r="C216" s="150" t="s">
        <v>59</v>
      </c>
      <c r="D216" s="151" t="s">
        <v>60</v>
      </c>
      <c r="E216" s="152" t="s">
        <v>61</v>
      </c>
      <c r="F216" s="153" t="s">
        <v>62</v>
      </c>
      <c r="G216" s="154" t="s">
        <v>63</v>
      </c>
      <c r="H216" s="155" t="s">
        <v>64</v>
      </c>
      <c r="I216" s="156" t="s">
        <v>65</v>
      </c>
      <c r="J216" s="157" t="s">
        <v>66</v>
      </c>
      <c r="K216" s="158" t="s">
        <v>67</v>
      </c>
      <c r="L216" s="159" t="s">
        <v>68</v>
      </c>
      <c r="M216" s="160" t="s">
        <v>69</v>
      </c>
      <c r="N216" s="161" t="s">
        <v>70</v>
      </c>
      <c r="O216" s="421"/>
    </row>
    <row r="217" spans="1:15" ht="15" customHeight="1" thickBot="1">
      <c r="A217" s="259" t="str">
        <f>'1. KOLO'!B159</f>
        <v>Marina Jakop</v>
      </c>
      <c r="B217" s="117">
        <f>'1. KOLO'!D159</f>
        <v>102</v>
      </c>
      <c r="C217" s="177">
        <f>'1. KOLO'!F159</f>
        <v>50</v>
      </c>
      <c r="D217" s="290">
        <f>'2. KOLO'!F160</f>
        <v>50</v>
      </c>
      <c r="E217" s="305">
        <f>'3. KOLO'!F147</f>
        <v>50</v>
      </c>
      <c r="F217" s="309">
        <f>'4. KOLO'!F143</f>
        <v>50</v>
      </c>
      <c r="G217" s="310">
        <f>'5. KOLO'!F136</f>
        <v>50</v>
      </c>
      <c r="H217" s="351">
        <f>'6. KOLO'!F138</f>
        <v>50</v>
      </c>
      <c r="I217" s="352">
        <f>'7. KOLO'!F137</f>
        <v>50</v>
      </c>
      <c r="J217" s="353">
        <f>'8. KOLO'!F134</f>
        <v>50</v>
      </c>
      <c r="K217" s="61"/>
      <c r="L217" s="62"/>
      <c r="M217" s="63"/>
      <c r="N217" s="64"/>
      <c r="O217" s="178">
        <f>SUM(C217:N217)</f>
        <v>400</v>
      </c>
    </row>
    <row r="218" spans="1:15" ht="15" customHeight="1">
      <c r="A218" s="260" t="str">
        <f>'1. KOLO'!B160</f>
        <v>Zvjezdana Pofuk</v>
      </c>
      <c r="B218" s="120">
        <f>'1. KOLO'!D160</f>
        <v>25</v>
      </c>
      <c r="C218" s="179">
        <f>'1. KOLO'!F160</f>
        <v>45</v>
      </c>
      <c r="D218" s="180" t="s">
        <v>132</v>
      </c>
      <c r="E218" s="181">
        <f>'3. KOLO'!F148</f>
        <v>45</v>
      </c>
      <c r="F218" s="166">
        <f>'4. KOLO'!F144</f>
        <v>45</v>
      </c>
      <c r="G218" s="167">
        <f>'5. KOLO'!F137</f>
        <v>45</v>
      </c>
      <c r="H218" s="174">
        <f>'6. KOLO'!F139</f>
        <v>45</v>
      </c>
      <c r="I218" s="168">
        <f>'7. KOLO'!F138</f>
        <v>45</v>
      </c>
      <c r="J218" s="169" t="s">
        <v>132</v>
      </c>
      <c r="K218" s="170"/>
      <c r="L218" s="171"/>
      <c r="M218" s="75"/>
      <c r="N218" s="76"/>
      <c r="O218" s="178">
        <f>SUM(C218:N218)</f>
        <v>270</v>
      </c>
    </row>
    <row r="219" spans="1:15" ht="15" customHeight="1" hidden="1" thickBot="1">
      <c r="A219" s="260"/>
      <c r="B219" s="120"/>
      <c r="C219" s="179"/>
      <c r="D219" s="180"/>
      <c r="E219" s="181"/>
      <c r="F219" s="68"/>
      <c r="G219" s="167"/>
      <c r="H219" s="70"/>
      <c r="I219" s="168"/>
      <c r="J219" s="169"/>
      <c r="K219" s="170"/>
      <c r="L219" s="171"/>
      <c r="M219" s="75"/>
      <c r="N219" s="76"/>
      <c r="O219" s="178">
        <f>SUM(C219:N219)</f>
        <v>0</v>
      </c>
    </row>
    <row r="220" spans="1:15" ht="15" customHeight="1" hidden="1" thickBot="1">
      <c r="A220" s="197"/>
      <c r="B220" s="120"/>
      <c r="C220" s="179"/>
      <c r="D220" s="180"/>
      <c r="E220" s="181"/>
      <c r="F220" s="68"/>
      <c r="G220" s="167"/>
      <c r="H220" s="70"/>
      <c r="I220" s="168"/>
      <c r="J220" s="169"/>
      <c r="K220" s="170"/>
      <c r="L220" s="171"/>
      <c r="M220" s="75"/>
      <c r="N220" s="76"/>
      <c r="O220" s="178">
        <f>SUM(C220:N220)</f>
        <v>0</v>
      </c>
    </row>
    <row r="221" spans="1:15" ht="15" customHeight="1" hidden="1">
      <c r="A221" s="260"/>
      <c r="B221" s="120"/>
      <c r="C221" s="179"/>
      <c r="D221" s="180"/>
      <c r="E221" s="181"/>
      <c r="F221" s="166"/>
      <c r="G221" s="167"/>
      <c r="H221" s="70"/>
      <c r="I221" s="71"/>
      <c r="J221" s="169"/>
      <c r="K221" s="170"/>
      <c r="L221" s="171"/>
      <c r="M221" s="75"/>
      <c r="N221" s="76"/>
      <c r="O221" s="178">
        <f>SUM(C221:N221)</f>
        <v>0</v>
      </c>
    </row>
    <row r="222" spans="5:15" ht="15" customHeight="1">
      <c r="E222" s="124"/>
      <c r="O222" s="149"/>
    </row>
    <row r="223" spans="5:15" ht="15" customHeight="1">
      <c r="E223" s="124"/>
      <c r="O223" s="149"/>
    </row>
    <row r="224" spans="1:15" ht="15" customHeight="1" thickBot="1">
      <c r="A224" s="262"/>
      <c r="B224" s="126"/>
      <c r="C224" s="126"/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  <c r="O224" s="165"/>
    </row>
    <row r="225" spans="5:15" ht="15" customHeight="1" thickTop="1">
      <c r="E225" s="124"/>
      <c r="O225" s="149"/>
    </row>
    <row r="226" spans="5:15" ht="15" customHeight="1">
      <c r="E226" s="124"/>
      <c r="O226" s="149"/>
    </row>
    <row r="227" spans="5:15" ht="15" customHeight="1" thickBot="1">
      <c r="E227" s="124"/>
      <c r="O227" s="149"/>
    </row>
    <row r="228" spans="1:15" ht="15" customHeight="1" thickBot="1" thickTop="1">
      <c r="A228" s="258" t="s">
        <v>2</v>
      </c>
      <c r="B228" s="411" t="s">
        <v>95</v>
      </c>
      <c r="C228" s="425"/>
      <c r="D228" s="425"/>
      <c r="E228" s="425"/>
      <c r="F228" s="425"/>
      <c r="G228" s="425"/>
      <c r="H228" s="425"/>
      <c r="I228" s="426"/>
      <c r="O228" s="149"/>
    </row>
    <row r="229" ht="15" customHeight="1" thickBot="1" thickTop="1">
      <c r="O229" s="149"/>
    </row>
    <row r="230" spans="1:15" ht="19.5" customHeight="1" thickBot="1">
      <c r="A230" s="413" t="s">
        <v>3</v>
      </c>
      <c r="B230" s="415" t="s">
        <v>7</v>
      </c>
      <c r="C230" s="417" t="s">
        <v>10</v>
      </c>
      <c r="D230" s="418"/>
      <c r="E230" s="418"/>
      <c r="F230" s="418"/>
      <c r="G230" s="418"/>
      <c r="H230" s="418"/>
      <c r="I230" s="418"/>
      <c r="J230" s="418"/>
      <c r="K230" s="418"/>
      <c r="L230" s="418"/>
      <c r="M230" s="418"/>
      <c r="N230" s="419"/>
      <c r="O230" s="420" t="s">
        <v>71</v>
      </c>
    </row>
    <row r="231" spans="1:15" ht="45" customHeight="1" thickBot="1">
      <c r="A231" s="414"/>
      <c r="B231" s="416"/>
      <c r="C231" s="150" t="s">
        <v>59</v>
      </c>
      <c r="D231" s="151" t="s">
        <v>60</v>
      </c>
      <c r="E231" s="152" t="s">
        <v>61</v>
      </c>
      <c r="F231" s="153" t="s">
        <v>62</v>
      </c>
      <c r="G231" s="154" t="s">
        <v>63</v>
      </c>
      <c r="H231" s="155" t="s">
        <v>64</v>
      </c>
      <c r="I231" s="156" t="s">
        <v>65</v>
      </c>
      <c r="J231" s="157" t="s">
        <v>66</v>
      </c>
      <c r="K231" s="158" t="s">
        <v>67</v>
      </c>
      <c r="L231" s="159" t="s">
        <v>68</v>
      </c>
      <c r="M231" s="160" t="s">
        <v>69</v>
      </c>
      <c r="N231" s="161" t="s">
        <v>70</v>
      </c>
      <c r="O231" s="421"/>
    </row>
    <row r="232" spans="1:15" ht="15" customHeight="1" thickBot="1">
      <c r="A232" s="197" t="str">
        <f>A66</f>
        <v>Valentino Bobek</v>
      </c>
      <c r="B232" s="176">
        <f aca="true" t="shared" si="9" ref="B232:N232">B66</f>
        <v>91</v>
      </c>
      <c r="C232" s="65">
        <f t="shared" si="9"/>
        <v>42</v>
      </c>
      <c r="D232" s="66" t="str">
        <f t="shared" si="9"/>
        <v>-</v>
      </c>
      <c r="E232" s="67" t="str">
        <f t="shared" si="9"/>
        <v>-</v>
      </c>
      <c r="F232" s="68" t="str">
        <f t="shared" si="9"/>
        <v>-</v>
      </c>
      <c r="G232" s="69" t="str">
        <f t="shared" si="9"/>
        <v>-</v>
      </c>
      <c r="H232" s="70" t="str">
        <f t="shared" si="9"/>
        <v>-</v>
      </c>
      <c r="I232" s="71" t="str">
        <f t="shared" si="9"/>
        <v>-</v>
      </c>
      <c r="J232" s="72" t="str">
        <f t="shared" si="9"/>
        <v>-</v>
      </c>
      <c r="K232" s="73">
        <f t="shared" si="9"/>
        <v>0</v>
      </c>
      <c r="L232" s="74">
        <f t="shared" si="9"/>
        <v>0</v>
      </c>
      <c r="M232" s="75">
        <f t="shared" si="9"/>
        <v>0</v>
      </c>
      <c r="N232" s="76">
        <f t="shared" si="9"/>
        <v>0</v>
      </c>
      <c r="O232" s="162">
        <f>SUM(C232:N232)</f>
        <v>42</v>
      </c>
    </row>
    <row r="233" spans="1:15" ht="15" customHeight="1" thickBot="1">
      <c r="A233" s="183" t="str">
        <f>A71</f>
        <v>Karlo Bobek</v>
      </c>
      <c r="B233" s="198">
        <f aca="true" t="shared" si="10" ref="B233:N233">B71</f>
        <v>111</v>
      </c>
      <c r="C233" s="185">
        <f t="shared" si="10"/>
        <v>36</v>
      </c>
      <c r="D233" s="186" t="str">
        <f t="shared" si="10"/>
        <v>-</v>
      </c>
      <c r="E233" s="187" t="str">
        <f t="shared" si="10"/>
        <v>-</v>
      </c>
      <c r="F233" s="188" t="str">
        <f t="shared" si="10"/>
        <v>-</v>
      </c>
      <c r="G233" s="189" t="str">
        <f t="shared" si="10"/>
        <v>-</v>
      </c>
      <c r="H233" s="190" t="str">
        <f t="shared" si="10"/>
        <v>-</v>
      </c>
      <c r="I233" s="191" t="str">
        <f t="shared" si="10"/>
        <v>-</v>
      </c>
      <c r="J233" s="192" t="str">
        <f t="shared" si="10"/>
        <v>-</v>
      </c>
      <c r="K233" s="193">
        <f t="shared" si="10"/>
        <v>0</v>
      </c>
      <c r="L233" s="194">
        <f t="shared" si="10"/>
        <v>0</v>
      </c>
      <c r="M233" s="195">
        <f t="shared" si="10"/>
        <v>0</v>
      </c>
      <c r="N233" s="196">
        <f t="shared" si="10"/>
        <v>0</v>
      </c>
      <c r="O233" s="162">
        <f>SUM(C233:N233)</f>
        <v>36</v>
      </c>
    </row>
    <row r="234" spans="1:15" s="230" customFormat="1" ht="15" customHeight="1" thickBot="1">
      <c r="A234" s="422" t="s">
        <v>274</v>
      </c>
      <c r="B234" s="423"/>
      <c r="C234" s="423"/>
      <c r="D234" s="423"/>
      <c r="E234" s="423"/>
      <c r="F234" s="423"/>
      <c r="G234" s="423"/>
      <c r="H234" s="423"/>
      <c r="I234" s="423"/>
      <c r="J234" s="423"/>
      <c r="K234" s="423"/>
      <c r="L234" s="423"/>
      <c r="M234" s="423"/>
      <c r="N234" s="424"/>
      <c r="O234" s="232">
        <f>SUM(O232:O233)</f>
        <v>78</v>
      </c>
    </row>
    <row r="235" spans="1:15" ht="15" customHeight="1" thickBot="1">
      <c r="A235" s="197" t="str">
        <f>A170</f>
        <v>Josip Dubovečak</v>
      </c>
      <c r="B235" s="176">
        <f aca="true" t="shared" si="11" ref="B235:N235">B170</f>
        <v>96</v>
      </c>
      <c r="C235" s="65">
        <f t="shared" si="11"/>
        <v>45</v>
      </c>
      <c r="D235" s="66">
        <f t="shared" si="11"/>
        <v>45</v>
      </c>
      <c r="E235" s="67">
        <f t="shared" si="11"/>
        <v>45</v>
      </c>
      <c r="F235" s="68">
        <f t="shared" si="11"/>
        <v>45</v>
      </c>
      <c r="G235" s="69">
        <f t="shared" si="11"/>
        <v>42</v>
      </c>
      <c r="H235" s="70">
        <f t="shared" si="11"/>
        <v>45</v>
      </c>
      <c r="I235" s="71">
        <f t="shared" si="11"/>
        <v>40</v>
      </c>
      <c r="J235" s="72">
        <f t="shared" si="11"/>
        <v>42</v>
      </c>
      <c r="K235" s="73">
        <f t="shared" si="11"/>
        <v>0</v>
      </c>
      <c r="L235" s="74">
        <f t="shared" si="11"/>
        <v>0</v>
      </c>
      <c r="M235" s="75">
        <f t="shared" si="11"/>
        <v>0</v>
      </c>
      <c r="N235" s="76">
        <f t="shared" si="11"/>
        <v>0</v>
      </c>
      <c r="O235" s="162">
        <f>SUM(C235:N235)</f>
        <v>349</v>
      </c>
    </row>
    <row r="236" spans="1:15" ht="15" customHeight="1" thickBot="1">
      <c r="A236" s="183" t="str">
        <f>A49</f>
        <v>Rea Dubovečak</v>
      </c>
      <c r="B236" s="198">
        <f aca="true" t="shared" si="12" ref="B236:N236">B49</f>
        <v>73</v>
      </c>
      <c r="C236" s="185" t="str">
        <f t="shared" si="12"/>
        <v>-</v>
      </c>
      <c r="D236" s="186" t="str">
        <f t="shared" si="12"/>
        <v>-</v>
      </c>
      <c r="E236" s="187">
        <f t="shared" si="12"/>
        <v>45</v>
      </c>
      <c r="F236" s="188">
        <f t="shared" si="12"/>
        <v>42</v>
      </c>
      <c r="G236" s="189" t="str">
        <f t="shared" si="12"/>
        <v>-</v>
      </c>
      <c r="H236" s="190" t="str">
        <f t="shared" si="12"/>
        <v>-</v>
      </c>
      <c r="I236" s="191">
        <f t="shared" si="12"/>
        <v>42</v>
      </c>
      <c r="J236" s="192" t="str">
        <f t="shared" si="12"/>
        <v>-</v>
      </c>
      <c r="K236" s="193">
        <f t="shared" si="12"/>
        <v>0</v>
      </c>
      <c r="L236" s="194">
        <f t="shared" si="12"/>
        <v>0</v>
      </c>
      <c r="M236" s="195">
        <f t="shared" si="12"/>
        <v>0</v>
      </c>
      <c r="N236" s="196">
        <f t="shared" si="12"/>
        <v>0</v>
      </c>
      <c r="O236" s="175">
        <f>SUM(C236:N236)</f>
        <v>129</v>
      </c>
    </row>
    <row r="237" spans="1:15" s="230" customFormat="1" ht="15" customHeight="1" thickBot="1">
      <c r="A237" s="422" t="s">
        <v>126</v>
      </c>
      <c r="B237" s="423"/>
      <c r="C237" s="423"/>
      <c r="D237" s="423"/>
      <c r="E237" s="423"/>
      <c r="F237" s="423"/>
      <c r="G237" s="423"/>
      <c r="H237" s="423"/>
      <c r="I237" s="423"/>
      <c r="J237" s="423"/>
      <c r="K237" s="423"/>
      <c r="L237" s="423"/>
      <c r="M237" s="423"/>
      <c r="N237" s="424"/>
      <c r="O237" s="231">
        <f>SUM(O235:O236)</f>
        <v>478</v>
      </c>
    </row>
    <row r="238" spans="1:15" ht="15" customHeight="1" hidden="1" thickBot="1">
      <c r="A238" s="182"/>
      <c r="B238" s="227"/>
      <c r="C238" s="53"/>
      <c r="D238" s="54"/>
      <c r="E238" s="55"/>
      <c r="F238" s="56"/>
      <c r="G238" s="57"/>
      <c r="H238" s="58"/>
      <c r="I238" s="59"/>
      <c r="J238" s="60"/>
      <c r="K238" s="61"/>
      <c r="L238" s="62"/>
      <c r="M238" s="63"/>
      <c r="N238" s="64"/>
      <c r="O238" s="162">
        <f>SUM(C238:N238)</f>
        <v>0</v>
      </c>
    </row>
    <row r="239" spans="1:15" ht="15" customHeight="1" hidden="1" thickBot="1">
      <c r="A239" s="183"/>
      <c r="B239" s="184"/>
      <c r="C239" s="185"/>
      <c r="D239" s="186"/>
      <c r="E239" s="187"/>
      <c r="F239" s="188"/>
      <c r="G239" s="189"/>
      <c r="H239" s="190"/>
      <c r="I239" s="191"/>
      <c r="J239" s="192"/>
      <c r="K239" s="193"/>
      <c r="L239" s="194"/>
      <c r="M239" s="195"/>
      <c r="N239" s="196"/>
      <c r="O239" s="175">
        <f>SUM(C239:N239)</f>
        <v>0</v>
      </c>
    </row>
    <row r="240" spans="1:15" s="230" customFormat="1" ht="15" customHeight="1" hidden="1" thickBot="1">
      <c r="A240" s="422" t="s">
        <v>122</v>
      </c>
      <c r="B240" s="423"/>
      <c r="C240" s="423"/>
      <c r="D240" s="423"/>
      <c r="E240" s="423"/>
      <c r="F240" s="423"/>
      <c r="G240" s="423"/>
      <c r="H240" s="423"/>
      <c r="I240" s="423"/>
      <c r="J240" s="423"/>
      <c r="K240" s="423"/>
      <c r="L240" s="423"/>
      <c r="M240" s="423"/>
      <c r="N240" s="424"/>
      <c r="O240" s="233">
        <f>SUM(O238:O239)</f>
        <v>0</v>
      </c>
    </row>
    <row r="241" spans="1:15" ht="15" customHeight="1" thickBot="1">
      <c r="A241" s="197" t="str">
        <f aca="true" t="shared" si="13" ref="A241:N241">A189</f>
        <v>Jelena Jagetić</v>
      </c>
      <c r="B241" s="176">
        <f t="shared" si="13"/>
        <v>89</v>
      </c>
      <c r="C241" s="65">
        <f t="shared" si="13"/>
        <v>50</v>
      </c>
      <c r="D241" s="66" t="str">
        <f t="shared" si="13"/>
        <v>-</v>
      </c>
      <c r="E241" s="67">
        <f t="shared" si="13"/>
        <v>50</v>
      </c>
      <c r="F241" s="68" t="str">
        <f t="shared" si="13"/>
        <v>-</v>
      </c>
      <c r="G241" s="69" t="str">
        <f t="shared" si="13"/>
        <v>-</v>
      </c>
      <c r="H241" s="70" t="str">
        <f t="shared" si="13"/>
        <v>-</v>
      </c>
      <c r="I241" s="71" t="str">
        <f t="shared" si="13"/>
        <v>-</v>
      </c>
      <c r="J241" s="72" t="str">
        <f t="shared" si="13"/>
        <v>-</v>
      </c>
      <c r="K241" s="73">
        <f t="shared" si="13"/>
        <v>0</v>
      </c>
      <c r="L241" s="74">
        <f t="shared" si="13"/>
        <v>0</v>
      </c>
      <c r="M241" s="75">
        <f t="shared" si="13"/>
        <v>0</v>
      </c>
      <c r="N241" s="76">
        <f t="shared" si="13"/>
        <v>0</v>
      </c>
      <c r="O241" s="162">
        <f>SUM(C241:N241)</f>
        <v>100</v>
      </c>
    </row>
    <row r="242" spans="1:15" ht="15" customHeight="1" thickBot="1">
      <c r="A242" s="183" t="str">
        <f aca="true" t="shared" si="14" ref="A242:N242">A174</f>
        <v>Dragutin Jagetić</v>
      </c>
      <c r="B242" s="198">
        <f t="shared" si="14"/>
        <v>7</v>
      </c>
      <c r="C242" s="185">
        <f t="shared" si="14"/>
        <v>38</v>
      </c>
      <c r="D242" s="186">
        <f t="shared" si="14"/>
        <v>36</v>
      </c>
      <c r="E242" s="187">
        <f t="shared" si="14"/>
        <v>34</v>
      </c>
      <c r="F242" s="188">
        <f t="shared" si="14"/>
        <v>38</v>
      </c>
      <c r="G242" s="189" t="str">
        <f t="shared" si="14"/>
        <v>-</v>
      </c>
      <c r="H242" s="190">
        <f t="shared" si="14"/>
        <v>36</v>
      </c>
      <c r="I242" s="191">
        <f t="shared" si="14"/>
        <v>35</v>
      </c>
      <c r="J242" s="192">
        <f t="shared" si="14"/>
        <v>35</v>
      </c>
      <c r="K242" s="193">
        <f t="shared" si="14"/>
        <v>0</v>
      </c>
      <c r="L242" s="194">
        <f t="shared" si="14"/>
        <v>0</v>
      </c>
      <c r="M242" s="195">
        <f t="shared" si="14"/>
        <v>0</v>
      </c>
      <c r="N242" s="196">
        <f t="shared" si="14"/>
        <v>0</v>
      </c>
      <c r="O242" s="162">
        <f>SUM(C242:N242)</f>
        <v>252</v>
      </c>
    </row>
    <row r="243" spans="1:15" s="230" customFormat="1" ht="15" customHeight="1" thickBot="1">
      <c r="A243" s="422" t="s">
        <v>275</v>
      </c>
      <c r="B243" s="423"/>
      <c r="C243" s="423"/>
      <c r="D243" s="423"/>
      <c r="E243" s="423"/>
      <c r="F243" s="423"/>
      <c r="G243" s="423"/>
      <c r="H243" s="423"/>
      <c r="I243" s="423"/>
      <c r="J243" s="423"/>
      <c r="K243" s="423"/>
      <c r="L243" s="423"/>
      <c r="M243" s="423"/>
      <c r="N243" s="424"/>
      <c r="O243" s="229">
        <f>SUM(O241:O242)</f>
        <v>352</v>
      </c>
    </row>
    <row r="244" spans="1:15" ht="15" customHeight="1" thickBot="1">
      <c r="A244" s="197" t="str">
        <f>A104</f>
        <v>Zvonimir Jakop</v>
      </c>
      <c r="B244" s="120">
        <f aca="true" t="shared" si="15" ref="B244:N244">B104</f>
        <v>106</v>
      </c>
      <c r="C244" s="65">
        <f t="shared" si="15"/>
        <v>45</v>
      </c>
      <c r="D244" s="66">
        <f t="shared" si="15"/>
        <v>45</v>
      </c>
      <c r="E244" s="67">
        <f t="shared" si="15"/>
        <v>40</v>
      </c>
      <c r="F244" s="68">
        <f t="shared" si="15"/>
        <v>42</v>
      </c>
      <c r="G244" s="69">
        <f t="shared" si="15"/>
        <v>40</v>
      </c>
      <c r="H244" s="70">
        <f t="shared" si="15"/>
        <v>40</v>
      </c>
      <c r="I244" s="71">
        <f t="shared" si="15"/>
        <v>40</v>
      </c>
      <c r="J244" s="72">
        <f t="shared" si="15"/>
        <v>45</v>
      </c>
      <c r="K244" s="73">
        <f t="shared" si="15"/>
        <v>0</v>
      </c>
      <c r="L244" s="74">
        <f t="shared" si="15"/>
        <v>0</v>
      </c>
      <c r="M244" s="75">
        <f t="shared" si="15"/>
        <v>0</v>
      </c>
      <c r="N244" s="76">
        <f t="shared" si="15"/>
        <v>0</v>
      </c>
      <c r="O244" s="162">
        <f>SUM(C244:N244)</f>
        <v>337</v>
      </c>
    </row>
    <row r="245" spans="1:15" ht="15" customHeight="1" thickBot="1">
      <c r="A245" s="256" t="str">
        <f>A132</f>
        <v>Ivan Jakop</v>
      </c>
      <c r="B245" s="120">
        <f aca="true" t="shared" si="16" ref="B245:N245">B132</f>
        <v>80</v>
      </c>
      <c r="C245" s="65">
        <f t="shared" si="16"/>
        <v>50</v>
      </c>
      <c r="D245" s="66">
        <f t="shared" si="16"/>
        <v>50</v>
      </c>
      <c r="E245" s="67">
        <f t="shared" si="16"/>
        <v>50</v>
      </c>
      <c r="F245" s="68">
        <f t="shared" si="16"/>
        <v>50</v>
      </c>
      <c r="G245" s="69">
        <f t="shared" si="16"/>
        <v>50</v>
      </c>
      <c r="H245" s="70" t="str">
        <f t="shared" si="16"/>
        <v>-</v>
      </c>
      <c r="I245" s="71" t="str">
        <f t="shared" si="16"/>
        <v>-</v>
      </c>
      <c r="J245" s="72">
        <f t="shared" si="16"/>
        <v>50</v>
      </c>
      <c r="K245" s="73">
        <f t="shared" si="16"/>
        <v>0</v>
      </c>
      <c r="L245" s="74">
        <f t="shared" si="16"/>
        <v>0</v>
      </c>
      <c r="M245" s="75">
        <f t="shared" si="16"/>
        <v>0</v>
      </c>
      <c r="N245" s="76">
        <f t="shared" si="16"/>
        <v>0</v>
      </c>
      <c r="O245" s="162">
        <f>SUM(C245:N245)</f>
        <v>300</v>
      </c>
    </row>
    <row r="246" spans="1:15" s="230" customFormat="1" ht="15" customHeight="1" thickBot="1">
      <c r="A246" s="197" t="str">
        <f>A217</f>
        <v>Marina Jakop</v>
      </c>
      <c r="B246" s="120">
        <f aca="true" t="shared" si="17" ref="B246:N246">B217</f>
        <v>102</v>
      </c>
      <c r="C246" s="65">
        <f t="shared" si="17"/>
        <v>50</v>
      </c>
      <c r="D246" s="66">
        <f t="shared" si="17"/>
        <v>50</v>
      </c>
      <c r="E246" s="67">
        <f t="shared" si="17"/>
        <v>50</v>
      </c>
      <c r="F246" s="68">
        <f t="shared" si="17"/>
        <v>50</v>
      </c>
      <c r="G246" s="69">
        <f t="shared" si="17"/>
        <v>50</v>
      </c>
      <c r="H246" s="70">
        <f t="shared" si="17"/>
        <v>50</v>
      </c>
      <c r="I246" s="71">
        <f t="shared" si="17"/>
        <v>50</v>
      </c>
      <c r="J246" s="72">
        <f t="shared" si="17"/>
        <v>50</v>
      </c>
      <c r="K246" s="73">
        <f t="shared" si="17"/>
        <v>0</v>
      </c>
      <c r="L246" s="74">
        <f t="shared" si="17"/>
        <v>0</v>
      </c>
      <c r="M246" s="75">
        <f t="shared" si="17"/>
        <v>0</v>
      </c>
      <c r="N246" s="76">
        <f t="shared" si="17"/>
        <v>0</v>
      </c>
      <c r="O246" s="162">
        <f>SUM(C246:N246)</f>
        <v>400</v>
      </c>
    </row>
    <row r="247" spans="1:15" s="230" customFormat="1" ht="15" customHeight="1" thickBot="1">
      <c r="A247" s="197" t="str">
        <f>A169</f>
        <v>Josip Jakop</v>
      </c>
      <c r="B247" s="120">
        <f aca="true" t="shared" si="18" ref="B247:N247">B169</f>
        <v>78</v>
      </c>
      <c r="C247" s="65">
        <f t="shared" si="18"/>
        <v>50</v>
      </c>
      <c r="D247" s="66">
        <f t="shared" si="18"/>
        <v>42</v>
      </c>
      <c r="E247" s="67">
        <f t="shared" si="18"/>
        <v>42</v>
      </c>
      <c r="F247" s="68">
        <f t="shared" si="18"/>
        <v>42</v>
      </c>
      <c r="G247" s="69">
        <f t="shared" si="18"/>
        <v>39</v>
      </c>
      <c r="H247" s="70">
        <f t="shared" si="18"/>
        <v>40</v>
      </c>
      <c r="I247" s="71">
        <f t="shared" si="18"/>
        <v>45</v>
      </c>
      <c r="J247" s="72">
        <f t="shared" si="18"/>
        <v>45</v>
      </c>
      <c r="K247" s="73">
        <f t="shared" si="18"/>
        <v>0</v>
      </c>
      <c r="L247" s="74">
        <f t="shared" si="18"/>
        <v>0</v>
      </c>
      <c r="M247" s="75">
        <f t="shared" si="18"/>
        <v>0</v>
      </c>
      <c r="N247" s="76">
        <f t="shared" si="18"/>
        <v>0</v>
      </c>
      <c r="O247" s="162">
        <f>SUM(C247:N247)</f>
        <v>345</v>
      </c>
    </row>
    <row r="248" spans="1:15" s="230" customFormat="1" ht="15" customHeight="1" thickBot="1">
      <c r="A248" s="422" t="s">
        <v>128</v>
      </c>
      <c r="B248" s="423"/>
      <c r="C248" s="423"/>
      <c r="D248" s="423"/>
      <c r="E248" s="423"/>
      <c r="F248" s="423"/>
      <c r="G248" s="423"/>
      <c r="H248" s="423"/>
      <c r="I248" s="423"/>
      <c r="J248" s="423"/>
      <c r="K248" s="423"/>
      <c r="L248" s="423"/>
      <c r="M248" s="423"/>
      <c r="N248" s="424"/>
      <c r="O248" s="229">
        <f>SUM(O244:O247)</f>
        <v>1382</v>
      </c>
    </row>
    <row r="249" spans="1:15" s="230" customFormat="1" ht="15" customHeight="1" thickBot="1">
      <c r="A249" s="197" t="str">
        <f aca="true" t="shared" si="19" ref="A249:N249">A69</f>
        <v>Dino Kovač</v>
      </c>
      <c r="B249" s="176">
        <f t="shared" si="19"/>
        <v>68</v>
      </c>
      <c r="C249" s="65">
        <f t="shared" si="19"/>
        <v>38</v>
      </c>
      <c r="D249" s="66">
        <f t="shared" si="19"/>
        <v>40</v>
      </c>
      <c r="E249" s="67">
        <f t="shared" si="19"/>
        <v>39</v>
      </c>
      <c r="F249" s="68">
        <f t="shared" si="19"/>
        <v>39</v>
      </c>
      <c r="G249" s="69">
        <f t="shared" si="19"/>
        <v>38</v>
      </c>
      <c r="H249" s="70" t="str">
        <f t="shared" si="19"/>
        <v>-</v>
      </c>
      <c r="I249" s="71">
        <f t="shared" si="19"/>
        <v>42</v>
      </c>
      <c r="J249" s="72">
        <f t="shared" si="19"/>
        <v>39</v>
      </c>
      <c r="K249" s="73">
        <f t="shared" si="19"/>
        <v>0</v>
      </c>
      <c r="L249" s="74">
        <f t="shared" si="19"/>
        <v>0</v>
      </c>
      <c r="M249" s="75">
        <f t="shared" si="19"/>
        <v>0</v>
      </c>
      <c r="N249" s="76">
        <f t="shared" si="19"/>
        <v>0</v>
      </c>
      <c r="O249" s="162">
        <f>SUM(C249:N249)</f>
        <v>275</v>
      </c>
    </row>
    <row r="250" spans="1:15" s="230" customFormat="1" ht="15" customHeight="1" thickBot="1">
      <c r="A250" s="197" t="str">
        <f aca="true" t="shared" si="20" ref="A250:N250">A190</f>
        <v>Jasminka Kovač</v>
      </c>
      <c r="B250" s="176">
        <f t="shared" si="20"/>
        <v>104</v>
      </c>
      <c r="C250" s="65" t="str">
        <f t="shared" si="20"/>
        <v>-</v>
      </c>
      <c r="D250" s="66" t="str">
        <f t="shared" si="20"/>
        <v>-</v>
      </c>
      <c r="E250" s="67">
        <f t="shared" si="20"/>
        <v>45</v>
      </c>
      <c r="F250" s="68">
        <f t="shared" si="20"/>
        <v>50</v>
      </c>
      <c r="G250" s="69" t="str">
        <f t="shared" si="20"/>
        <v>-</v>
      </c>
      <c r="H250" s="70">
        <f t="shared" si="20"/>
        <v>50</v>
      </c>
      <c r="I250" s="71">
        <f t="shared" si="20"/>
        <v>50</v>
      </c>
      <c r="J250" s="72">
        <f t="shared" si="20"/>
        <v>50</v>
      </c>
      <c r="K250" s="73">
        <f t="shared" si="20"/>
        <v>0</v>
      </c>
      <c r="L250" s="74">
        <f t="shared" si="20"/>
        <v>0</v>
      </c>
      <c r="M250" s="75">
        <f t="shared" si="20"/>
        <v>0</v>
      </c>
      <c r="N250" s="76">
        <f t="shared" si="20"/>
        <v>0</v>
      </c>
      <c r="O250" s="162">
        <f>SUM(C250:N250)</f>
        <v>245</v>
      </c>
    </row>
    <row r="251" spans="1:15" s="230" customFormat="1" ht="15" customHeight="1" thickBot="1">
      <c r="A251" s="183" t="str">
        <f aca="true" t="shared" si="21" ref="A251:N251">A180</f>
        <v>Siniša Kovač</v>
      </c>
      <c r="B251" s="198">
        <f t="shared" si="21"/>
        <v>13</v>
      </c>
      <c r="C251" s="185" t="str">
        <f t="shared" si="21"/>
        <v>-</v>
      </c>
      <c r="D251" s="186" t="str">
        <f t="shared" si="21"/>
        <v>-</v>
      </c>
      <c r="E251" s="187" t="str">
        <f t="shared" si="21"/>
        <v>-</v>
      </c>
      <c r="F251" s="188" t="str">
        <f t="shared" si="21"/>
        <v>-</v>
      </c>
      <c r="G251" s="189">
        <f t="shared" si="21"/>
        <v>50</v>
      </c>
      <c r="H251" s="190" t="str">
        <f t="shared" si="21"/>
        <v>-</v>
      </c>
      <c r="I251" s="191" t="str">
        <f t="shared" si="21"/>
        <v>-</v>
      </c>
      <c r="J251" s="192" t="str">
        <f t="shared" si="21"/>
        <v>-</v>
      </c>
      <c r="K251" s="193">
        <f t="shared" si="21"/>
        <v>0</v>
      </c>
      <c r="L251" s="194">
        <f t="shared" si="21"/>
        <v>0</v>
      </c>
      <c r="M251" s="195">
        <f t="shared" si="21"/>
        <v>0</v>
      </c>
      <c r="N251" s="196">
        <f t="shared" si="21"/>
        <v>0</v>
      </c>
      <c r="O251" s="175">
        <f>SUM(C251:N251)</f>
        <v>50</v>
      </c>
    </row>
    <row r="252" spans="1:15" s="230" customFormat="1" ht="15" customHeight="1" thickBot="1">
      <c r="A252" s="422" t="s">
        <v>406</v>
      </c>
      <c r="B252" s="423"/>
      <c r="C252" s="423"/>
      <c r="D252" s="423"/>
      <c r="E252" s="423"/>
      <c r="F252" s="423"/>
      <c r="G252" s="423"/>
      <c r="H252" s="423"/>
      <c r="I252" s="423"/>
      <c r="J252" s="423"/>
      <c r="K252" s="423"/>
      <c r="L252" s="423"/>
      <c r="M252" s="423"/>
      <c r="N252" s="424"/>
      <c r="O252" s="231">
        <f>SUM(O249:O251)</f>
        <v>570</v>
      </c>
    </row>
    <row r="253" spans="1:15" ht="15" customHeight="1" thickBot="1">
      <c r="A253" s="197" t="str">
        <f>A65</f>
        <v>Valentin Mravlinčić</v>
      </c>
      <c r="B253" s="176">
        <f aca="true" t="shared" si="22" ref="B253:N253">B65</f>
        <v>2</v>
      </c>
      <c r="C253" s="65">
        <f t="shared" si="22"/>
        <v>45</v>
      </c>
      <c r="D253" s="66">
        <f t="shared" si="22"/>
        <v>50</v>
      </c>
      <c r="E253" s="67">
        <f t="shared" si="22"/>
        <v>50</v>
      </c>
      <c r="F253" s="68">
        <f t="shared" si="22"/>
        <v>50</v>
      </c>
      <c r="G253" s="69">
        <f t="shared" si="22"/>
        <v>50</v>
      </c>
      <c r="H253" s="70">
        <f t="shared" si="22"/>
        <v>50</v>
      </c>
      <c r="I253" s="71" t="str">
        <f t="shared" si="22"/>
        <v>-</v>
      </c>
      <c r="J253" s="72">
        <f t="shared" si="22"/>
        <v>50</v>
      </c>
      <c r="K253" s="73">
        <f t="shared" si="22"/>
        <v>0</v>
      </c>
      <c r="L253" s="74">
        <f t="shared" si="22"/>
        <v>0</v>
      </c>
      <c r="M253" s="75">
        <f t="shared" si="22"/>
        <v>0</v>
      </c>
      <c r="N253" s="76">
        <f t="shared" si="22"/>
        <v>0</v>
      </c>
      <c r="O253" s="162">
        <f>SUM(C253:N253)</f>
        <v>345</v>
      </c>
    </row>
    <row r="254" spans="1:15" ht="15" customHeight="1" thickBot="1">
      <c r="A254" s="183" t="str">
        <f>A154</f>
        <v>Tanja Mravlinčić</v>
      </c>
      <c r="B254" s="198">
        <f aca="true" t="shared" si="23" ref="B254:N254">B154</f>
        <v>84</v>
      </c>
      <c r="C254" s="185">
        <f t="shared" si="23"/>
        <v>45</v>
      </c>
      <c r="D254" s="186">
        <f t="shared" si="23"/>
        <v>50</v>
      </c>
      <c r="E254" s="187">
        <f t="shared" si="23"/>
        <v>45</v>
      </c>
      <c r="F254" s="188">
        <f t="shared" si="23"/>
        <v>45</v>
      </c>
      <c r="G254" s="189">
        <f t="shared" si="23"/>
        <v>50</v>
      </c>
      <c r="H254" s="190">
        <f t="shared" si="23"/>
        <v>50</v>
      </c>
      <c r="I254" s="191">
        <f t="shared" si="23"/>
        <v>50</v>
      </c>
      <c r="J254" s="192" t="str">
        <f t="shared" si="23"/>
        <v>-</v>
      </c>
      <c r="K254" s="193">
        <f t="shared" si="23"/>
        <v>0</v>
      </c>
      <c r="L254" s="194">
        <f t="shared" si="23"/>
        <v>0</v>
      </c>
      <c r="M254" s="195">
        <f t="shared" si="23"/>
        <v>0</v>
      </c>
      <c r="N254" s="196">
        <f t="shared" si="23"/>
        <v>0</v>
      </c>
      <c r="O254" s="162">
        <f>SUM(C254:N254)</f>
        <v>335</v>
      </c>
    </row>
    <row r="255" spans="1:15" s="230" customFormat="1" ht="15" customHeight="1" thickBot="1">
      <c r="A255" s="422" t="s">
        <v>127</v>
      </c>
      <c r="B255" s="423"/>
      <c r="C255" s="423"/>
      <c r="D255" s="423"/>
      <c r="E255" s="423"/>
      <c r="F255" s="423"/>
      <c r="G255" s="423"/>
      <c r="H255" s="423"/>
      <c r="I255" s="423"/>
      <c r="J255" s="423"/>
      <c r="K255" s="423"/>
      <c r="L255" s="423"/>
      <c r="M255" s="423"/>
      <c r="N255" s="424"/>
      <c r="O255" s="229">
        <f>SUM(O253:O254)</f>
        <v>680</v>
      </c>
    </row>
    <row r="256" spans="1:15" ht="15" customHeight="1" thickBot="1">
      <c r="A256" s="197" t="str">
        <f>A205</f>
        <v>Dino Murić</v>
      </c>
      <c r="B256" s="176">
        <f aca="true" t="shared" si="24" ref="B256:N256">B205</f>
        <v>15</v>
      </c>
      <c r="C256" s="65">
        <f t="shared" si="24"/>
        <v>42</v>
      </c>
      <c r="D256" s="66">
        <f t="shared" si="24"/>
        <v>42</v>
      </c>
      <c r="E256" s="67" t="str">
        <f t="shared" si="24"/>
        <v>-</v>
      </c>
      <c r="F256" s="68" t="str">
        <f t="shared" si="24"/>
        <v>-</v>
      </c>
      <c r="G256" s="69" t="str">
        <f t="shared" si="24"/>
        <v>-</v>
      </c>
      <c r="H256" s="70" t="str">
        <f t="shared" si="24"/>
        <v>-</v>
      </c>
      <c r="I256" s="71" t="str">
        <f t="shared" si="24"/>
        <v>-</v>
      </c>
      <c r="J256" s="72" t="str">
        <f t="shared" si="24"/>
        <v>-</v>
      </c>
      <c r="K256" s="73">
        <f t="shared" si="24"/>
        <v>0</v>
      </c>
      <c r="L256" s="74">
        <f t="shared" si="24"/>
        <v>0</v>
      </c>
      <c r="M256" s="75">
        <f t="shared" si="24"/>
        <v>0</v>
      </c>
      <c r="N256" s="76">
        <f t="shared" si="24"/>
        <v>0</v>
      </c>
      <c r="O256" s="162">
        <f>SUM(C256:N256)</f>
        <v>84</v>
      </c>
    </row>
    <row r="257" spans="1:15" ht="15" customHeight="1" thickBot="1">
      <c r="A257" s="183" t="str">
        <f>A171</f>
        <v>Slavko Murić</v>
      </c>
      <c r="B257" s="198">
        <f aca="true" t="shared" si="25" ref="B257:N257">B171</f>
        <v>61</v>
      </c>
      <c r="C257" s="185">
        <f t="shared" si="25"/>
        <v>42</v>
      </c>
      <c r="D257" s="186">
        <f t="shared" si="25"/>
        <v>40</v>
      </c>
      <c r="E257" s="187">
        <f t="shared" si="25"/>
        <v>40</v>
      </c>
      <c r="F257" s="188" t="str">
        <f t="shared" si="25"/>
        <v>-</v>
      </c>
      <c r="G257" s="189">
        <f t="shared" si="25"/>
        <v>40</v>
      </c>
      <c r="H257" s="190">
        <f t="shared" si="25"/>
        <v>42</v>
      </c>
      <c r="I257" s="191">
        <f t="shared" si="25"/>
        <v>42</v>
      </c>
      <c r="J257" s="192">
        <f t="shared" si="25"/>
        <v>40</v>
      </c>
      <c r="K257" s="193">
        <f t="shared" si="25"/>
        <v>0</v>
      </c>
      <c r="L257" s="194">
        <f t="shared" si="25"/>
        <v>0</v>
      </c>
      <c r="M257" s="195">
        <f t="shared" si="25"/>
        <v>0</v>
      </c>
      <c r="N257" s="196">
        <f t="shared" si="25"/>
        <v>0</v>
      </c>
      <c r="O257" s="175">
        <f>SUM(C257:N257)</f>
        <v>286</v>
      </c>
    </row>
    <row r="258" spans="1:15" s="230" customFormat="1" ht="15" customHeight="1" thickBot="1">
      <c r="A258" s="422" t="s">
        <v>276</v>
      </c>
      <c r="B258" s="423"/>
      <c r="C258" s="423"/>
      <c r="D258" s="423"/>
      <c r="E258" s="423"/>
      <c r="F258" s="423"/>
      <c r="G258" s="423"/>
      <c r="H258" s="423"/>
      <c r="I258" s="423"/>
      <c r="J258" s="423"/>
      <c r="K258" s="423"/>
      <c r="L258" s="423"/>
      <c r="M258" s="423"/>
      <c r="N258" s="424"/>
      <c r="O258" s="231">
        <f>SUM(O256:O257)</f>
        <v>370</v>
      </c>
    </row>
    <row r="259" spans="1:15" ht="15" customHeight="1" thickBot="1">
      <c r="A259" s="197" t="str">
        <f>A13</f>
        <v>Tin Naglaš</v>
      </c>
      <c r="B259" s="176">
        <f aca="true" t="shared" si="26" ref="B259:N259">B13</f>
        <v>133</v>
      </c>
      <c r="C259" s="65" t="str">
        <f t="shared" si="26"/>
        <v>-</v>
      </c>
      <c r="D259" s="66" t="str">
        <f t="shared" si="26"/>
        <v>-</v>
      </c>
      <c r="E259" s="67">
        <f t="shared" si="26"/>
        <v>50</v>
      </c>
      <c r="F259" s="68" t="str">
        <f t="shared" si="26"/>
        <v>-</v>
      </c>
      <c r="G259" s="69" t="str">
        <f t="shared" si="26"/>
        <v>-</v>
      </c>
      <c r="H259" s="70" t="str">
        <f t="shared" si="26"/>
        <v>-</v>
      </c>
      <c r="I259" s="71" t="str">
        <f t="shared" si="26"/>
        <v>-</v>
      </c>
      <c r="J259" s="72" t="str">
        <f t="shared" si="26"/>
        <v>-</v>
      </c>
      <c r="K259" s="73">
        <f t="shared" si="26"/>
        <v>0</v>
      </c>
      <c r="L259" s="74">
        <f t="shared" si="26"/>
        <v>0</v>
      </c>
      <c r="M259" s="75">
        <f t="shared" si="26"/>
        <v>0</v>
      </c>
      <c r="N259" s="76">
        <f t="shared" si="26"/>
        <v>0</v>
      </c>
      <c r="O259" s="162">
        <f>SUM(C259:N259)</f>
        <v>50</v>
      </c>
    </row>
    <row r="260" spans="1:15" ht="15" customHeight="1" thickBot="1">
      <c r="A260" s="183" t="str">
        <f>A73</f>
        <v>Mateo Naglaš</v>
      </c>
      <c r="B260" s="198">
        <f aca="true" t="shared" si="27" ref="B260:N260">B73</f>
        <v>90</v>
      </c>
      <c r="C260" s="185">
        <f t="shared" si="27"/>
        <v>34</v>
      </c>
      <c r="D260" s="186" t="str">
        <f t="shared" si="27"/>
        <v>-</v>
      </c>
      <c r="E260" s="187">
        <f t="shared" si="27"/>
        <v>38</v>
      </c>
      <c r="F260" s="188" t="str">
        <f t="shared" si="27"/>
        <v>-</v>
      </c>
      <c r="G260" s="189" t="str">
        <f t="shared" si="27"/>
        <v>-</v>
      </c>
      <c r="H260" s="190" t="str">
        <f t="shared" si="27"/>
        <v>-</v>
      </c>
      <c r="I260" s="191" t="str">
        <f t="shared" si="27"/>
        <v>-</v>
      </c>
      <c r="J260" s="192" t="str">
        <f t="shared" si="27"/>
        <v>-</v>
      </c>
      <c r="K260" s="193">
        <f t="shared" si="27"/>
        <v>0</v>
      </c>
      <c r="L260" s="194">
        <f t="shared" si="27"/>
        <v>0</v>
      </c>
      <c r="M260" s="195">
        <f t="shared" si="27"/>
        <v>0</v>
      </c>
      <c r="N260" s="196">
        <f t="shared" si="27"/>
        <v>0</v>
      </c>
      <c r="O260" s="175">
        <f>SUM(C260:N260)</f>
        <v>72</v>
      </c>
    </row>
    <row r="261" spans="1:15" ht="15" customHeight="1" thickBot="1">
      <c r="A261" s="422" t="s">
        <v>526</v>
      </c>
      <c r="B261" s="423"/>
      <c r="C261" s="423"/>
      <c r="D261" s="423"/>
      <c r="E261" s="423"/>
      <c r="F261" s="423"/>
      <c r="G261" s="423"/>
      <c r="H261" s="423"/>
      <c r="I261" s="423"/>
      <c r="J261" s="423"/>
      <c r="K261" s="423"/>
      <c r="L261" s="423"/>
      <c r="M261" s="423"/>
      <c r="N261" s="424"/>
      <c r="O261" s="231">
        <f>SUM(O259:O260)</f>
        <v>122</v>
      </c>
    </row>
    <row r="262" spans="1:15" ht="15" customHeight="1" thickBot="1">
      <c r="A262" s="197" t="str">
        <f aca="true" t="shared" si="28" ref="A262:N262">A37</f>
        <v>Luka Petak</v>
      </c>
      <c r="B262" s="120">
        <f t="shared" si="28"/>
        <v>1</v>
      </c>
      <c r="C262" s="65" t="str">
        <f t="shared" si="28"/>
        <v>-</v>
      </c>
      <c r="D262" s="66">
        <f t="shared" si="28"/>
        <v>42</v>
      </c>
      <c r="E262" s="67">
        <f t="shared" si="28"/>
        <v>42</v>
      </c>
      <c r="F262" s="68" t="str">
        <f t="shared" si="28"/>
        <v>-</v>
      </c>
      <c r="G262" s="69">
        <f t="shared" si="28"/>
        <v>42</v>
      </c>
      <c r="H262" s="70">
        <f t="shared" si="28"/>
        <v>42</v>
      </c>
      <c r="I262" s="71">
        <f t="shared" si="28"/>
        <v>42</v>
      </c>
      <c r="J262" s="72">
        <f t="shared" si="28"/>
        <v>40</v>
      </c>
      <c r="K262" s="73">
        <f t="shared" si="28"/>
        <v>0</v>
      </c>
      <c r="L262" s="74">
        <f t="shared" si="28"/>
        <v>0</v>
      </c>
      <c r="M262" s="75">
        <f t="shared" si="28"/>
        <v>0</v>
      </c>
      <c r="N262" s="76">
        <f t="shared" si="28"/>
        <v>0</v>
      </c>
      <c r="O262" s="162">
        <f>SUM(C262:N262)</f>
        <v>250</v>
      </c>
    </row>
    <row r="263" spans="1:15" ht="15" customHeight="1" thickBot="1">
      <c r="A263" s="183" t="str">
        <f aca="true" t="shared" si="29" ref="A263:N263">A176</f>
        <v>Darko Petak</v>
      </c>
      <c r="B263" s="198">
        <f t="shared" si="29"/>
        <v>115</v>
      </c>
      <c r="C263" s="185" t="str">
        <f t="shared" si="29"/>
        <v>-</v>
      </c>
      <c r="D263" s="186">
        <f t="shared" si="29"/>
        <v>50</v>
      </c>
      <c r="E263" s="187">
        <f t="shared" si="29"/>
        <v>50</v>
      </c>
      <c r="F263" s="188">
        <f t="shared" si="29"/>
        <v>50</v>
      </c>
      <c r="G263" s="189">
        <f t="shared" si="29"/>
        <v>45</v>
      </c>
      <c r="H263" s="190">
        <f t="shared" si="29"/>
        <v>50</v>
      </c>
      <c r="I263" s="191">
        <f t="shared" si="29"/>
        <v>50</v>
      </c>
      <c r="J263" s="192">
        <f t="shared" si="29"/>
        <v>50</v>
      </c>
      <c r="K263" s="193">
        <f t="shared" si="29"/>
        <v>0</v>
      </c>
      <c r="L263" s="194">
        <f t="shared" si="29"/>
        <v>0</v>
      </c>
      <c r="M263" s="195">
        <f t="shared" si="29"/>
        <v>0</v>
      </c>
      <c r="N263" s="196">
        <f t="shared" si="29"/>
        <v>0</v>
      </c>
      <c r="O263" s="162">
        <f>SUM(C263:N263)</f>
        <v>345</v>
      </c>
    </row>
    <row r="264" spans="1:15" ht="15" customHeight="1" thickBot="1">
      <c r="A264" s="422" t="s">
        <v>125</v>
      </c>
      <c r="B264" s="423"/>
      <c r="C264" s="423"/>
      <c r="D264" s="423"/>
      <c r="E264" s="423"/>
      <c r="F264" s="423"/>
      <c r="G264" s="423"/>
      <c r="H264" s="423"/>
      <c r="I264" s="423"/>
      <c r="J264" s="423"/>
      <c r="K264" s="423"/>
      <c r="L264" s="423"/>
      <c r="M264" s="423"/>
      <c r="N264" s="424"/>
      <c r="O264" s="232">
        <f>SUM(O262:O263)</f>
        <v>595</v>
      </c>
    </row>
    <row r="265" spans="1:15" ht="15" customHeight="1" thickBot="1">
      <c r="A265" s="197" t="str">
        <f aca="true" t="shared" si="30" ref="A265:N265">A35</f>
        <v>Marko Pofuk</v>
      </c>
      <c r="B265" s="120">
        <f t="shared" si="30"/>
        <v>60</v>
      </c>
      <c r="C265" s="65">
        <f t="shared" si="30"/>
        <v>42</v>
      </c>
      <c r="D265" s="66">
        <f t="shared" si="30"/>
        <v>39</v>
      </c>
      <c r="E265" s="67">
        <f t="shared" si="30"/>
        <v>39</v>
      </c>
      <c r="F265" s="68">
        <f t="shared" si="30"/>
        <v>42</v>
      </c>
      <c r="G265" s="69">
        <f t="shared" si="30"/>
        <v>39</v>
      </c>
      <c r="H265" s="70">
        <f t="shared" si="30"/>
        <v>40</v>
      </c>
      <c r="I265" s="71" t="str">
        <f t="shared" si="30"/>
        <v>-</v>
      </c>
      <c r="J265" s="72">
        <f t="shared" si="30"/>
        <v>39</v>
      </c>
      <c r="K265" s="73">
        <f t="shared" si="30"/>
        <v>0</v>
      </c>
      <c r="L265" s="74">
        <f t="shared" si="30"/>
        <v>0</v>
      </c>
      <c r="M265" s="75">
        <f t="shared" si="30"/>
        <v>0</v>
      </c>
      <c r="N265" s="76">
        <f t="shared" si="30"/>
        <v>0</v>
      </c>
      <c r="O265" s="162">
        <f>SUM(C265:N265)</f>
        <v>280</v>
      </c>
    </row>
    <row r="266" spans="1:15" ht="15" customHeight="1" thickBot="1">
      <c r="A266" s="197" t="str">
        <f aca="true" t="shared" si="31" ref="A266:N266">A85</f>
        <v>Iva Pofuk</v>
      </c>
      <c r="B266" s="120">
        <f t="shared" si="31"/>
        <v>5</v>
      </c>
      <c r="C266" s="65">
        <f t="shared" si="31"/>
        <v>45</v>
      </c>
      <c r="D266" s="66">
        <f t="shared" si="31"/>
        <v>39</v>
      </c>
      <c r="E266" s="67">
        <f t="shared" si="31"/>
        <v>45</v>
      </c>
      <c r="F266" s="68">
        <f t="shared" si="31"/>
        <v>42</v>
      </c>
      <c r="G266" s="69">
        <f t="shared" si="31"/>
        <v>42</v>
      </c>
      <c r="H266" s="70">
        <f t="shared" si="31"/>
        <v>42</v>
      </c>
      <c r="I266" s="71">
        <f t="shared" si="31"/>
        <v>42</v>
      </c>
      <c r="J266" s="72">
        <f t="shared" si="31"/>
        <v>45</v>
      </c>
      <c r="K266" s="73">
        <f t="shared" si="31"/>
        <v>0</v>
      </c>
      <c r="L266" s="74">
        <f t="shared" si="31"/>
        <v>0</v>
      </c>
      <c r="M266" s="75">
        <f t="shared" si="31"/>
        <v>0</v>
      </c>
      <c r="N266" s="76">
        <f t="shared" si="31"/>
        <v>0</v>
      </c>
      <c r="O266" s="162">
        <f>SUM(C266:N266)</f>
        <v>342</v>
      </c>
    </row>
    <row r="267" spans="1:15" ht="15" customHeight="1" thickBot="1">
      <c r="A267" s="422" t="s">
        <v>130</v>
      </c>
      <c r="B267" s="423"/>
      <c r="C267" s="423"/>
      <c r="D267" s="423"/>
      <c r="E267" s="423"/>
      <c r="F267" s="423"/>
      <c r="G267" s="423"/>
      <c r="H267" s="423"/>
      <c r="I267" s="423"/>
      <c r="J267" s="423"/>
      <c r="K267" s="423"/>
      <c r="L267" s="423"/>
      <c r="M267" s="423"/>
      <c r="N267" s="424"/>
      <c r="O267" s="232">
        <f>SUM(O265:O266)</f>
        <v>622</v>
      </c>
    </row>
    <row r="268" spans="1:15" ht="15" customHeight="1" thickBot="1">
      <c r="A268" s="197" t="str">
        <f aca="true" t="shared" si="32" ref="A268:N268">A46</f>
        <v>Silvija Pofuk</v>
      </c>
      <c r="B268" s="120">
        <f t="shared" si="32"/>
        <v>98</v>
      </c>
      <c r="C268" s="65">
        <f t="shared" si="32"/>
        <v>50</v>
      </c>
      <c r="D268" s="66">
        <f t="shared" si="32"/>
        <v>50</v>
      </c>
      <c r="E268" s="67">
        <f t="shared" si="32"/>
        <v>50</v>
      </c>
      <c r="F268" s="68">
        <f t="shared" si="32"/>
        <v>50</v>
      </c>
      <c r="G268" s="69">
        <f t="shared" si="32"/>
        <v>50</v>
      </c>
      <c r="H268" s="70">
        <f t="shared" si="32"/>
        <v>50</v>
      </c>
      <c r="I268" s="71">
        <f t="shared" si="32"/>
        <v>40</v>
      </c>
      <c r="J268" s="72">
        <f t="shared" si="32"/>
        <v>50</v>
      </c>
      <c r="K268" s="73">
        <f t="shared" si="32"/>
        <v>0</v>
      </c>
      <c r="L268" s="74">
        <f t="shared" si="32"/>
        <v>0</v>
      </c>
      <c r="M268" s="75">
        <f t="shared" si="32"/>
        <v>0</v>
      </c>
      <c r="N268" s="76">
        <f t="shared" si="32"/>
        <v>0</v>
      </c>
      <c r="O268" s="162">
        <f>SUM(C268:N268)</f>
        <v>390</v>
      </c>
    </row>
    <row r="269" spans="1:15" s="316" customFormat="1" ht="15" customHeight="1" thickBot="1">
      <c r="A269" s="197" t="str">
        <f aca="true" t="shared" si="33" ref="A269:N269">A218</f>
        <v>Zvjezdana Pofuk</v>
      </c>
      <c r="B269" s="120">
        <f t="shared" si="33"/>
        <v>25</v>
      </c>
      <c r="C269" s="65">
        <f t="shared" si="33"/>
        <v>45</v>
      </c>
      <c r="D269" s="66" t="str">
        <f t="shared" si="33"/>
        <v>-</v>
      </c>
      <c r="E269" s="67">
        <f t="shared" si="33"/>
        <v>45</v>
      </c>
      <c r="F269" s="68">
        <f t="shared" si="33"/>
        <v>45</v>
      </c>
      <c r="G269" s="69">
        <f t="shared" si="33"/>
        <v>45</v>
      </c>
      <c r="H269" s="70">
        <f t="shared" si="33"/>
        <v>45</v>
      </c>
      <c r="I269" s="71">
        <f t="shared" si="33"/>
        <v>45</v>
      </c>
      <c r="J269" s="72" t="str">
        <f t="shared" si="33"/>
        <v>-</v>
      </c>
      <c r="K269" s="73">
        <f t="shared" si="33"/>
        <v>0</v>
      </c>
      <c r="L269" s="74">
        <f t="shared" si="33"/>
        <v>0</v>
      </c>
      <c r="M269" s="75">
        <f t="shared" si="33"/>
        <v>0</v>
      </c>
      <c r="N269" s="76">
        <f t="shared" si="33"/>
        <v>0</v>
      </c>
      <c r="O269" s="162">
        <f>SUM(C269:N269)</f>
        <v>270</v>
      </c>
    </row>
    <row r="270" spans="1:15" ht="15" customHeight="1" thickBot="1">
      <c r="A270" s="183" t="str">
        <f aca="true" t="shared" si="34" ref="A270:N270">A108</f>
        <v>Kristijan Pofuk</v>
      </c>
      <c r="B270" s="184">
        <f t="shared" si="34"/>
        <v>71</v>
      </c>
      <c r="C270" s="185" t="str">
        <f t="shared" si="34"/>
        <v>-</v>
      </c>
      <c r="D270" s="186" t="str">
        <f t="shared" si="34"/>
        <v>-</v>
      </c>
      <c r="E270" s="187">
        <f t="shared" si="34"/>
        <v>42</v>
      </c>
      <c r="F270" s="188">
        <f t="shared" si="34"/>
        <v>45</v>
      </c>
      <c r="G270" s="189">
        <f t="shared" si="34"/>
        <v>45</v>
      </c>
      <c r="H270" s="190">
        <f t="shared" si="34"/>
        <v>42</v>
      </c>
      <c r="I270" s="191" t="str">
        <f t="shared" si="34"/>
        <v>-</v>
      </c>
      <c r="J270" s="192" t="str">
        <f t="shared" si="34"/>
        <v>-</v>
      </c>
      <c r="K270" s="193">
        <f t="shared" si="34"/>
        <v>0</v>
      </c>
      <c r="L270" s="194">
        <f t="shared" si="34"/>
        <v>0</v>
      </c>
      <c r="M270" s="195">
        <f t="shared" si="34"/>
        <v>0</v>
      </c>
      <c r="N270" s="196">
        <f t="shared" si="34"/>
        <v>0</v>
      </c>
      <c r="O270" s="162">
        <f>SUM(C270:N270)</f>
        <v>174</v>
      </c>
    </row>
    <row r="271" spans="1:15" ht="15" customHeight="1" thickBot="1">
      <c r="A271" s="422" t="s">
        <v>131</v>
      </c>
      <c r="B271" s="423"/>
      <c r="C271" s="423"/>
      <c r="D271" s="423"/>
      <c r="E271" s="423"/>
      <c r="F271" s="423"/>
      <c r="G271" s="423"/>
      <c r="H271" s="423"/>
      <c r="I271" s="423"/>
      <c r="J271" s="423"/>
      <c r="K271" s="423"/>
      <c r="L271" s="423"/>
      <c r="M271" s="423"/>
      <c r="N271" s="424"/>
      <c r="O271" s="229">
        <f>SUM(O268:O270)</f>
        <v>834</v>
      </c>
    </row>
    <row r="272" spans="1:15" ht="15" customHeight="1" thickBot="1">
      <c r="A272" s="197" t="str">
        <f aca="true" t="shared" si="35" ref="A272:N272">A204</f>
        <v>Štefičar Ivan</v>
      </c>
      <c r="B272" s="120">
        <f t="shared" si="35"/>
        <v>29</v>
      </c>
      <c r="C272" s="65">
        <f t="shared" si="35"/>
        <v>45</v>
      </c>
      <c r="D272" s="66">
        <f t="shared" si="35"/>
        <v>45</v>
      </c>
      <c r="E272" s="67">
        <f t="shared" si="35"/>
        <v>45</v>
      </c>
      <c r="F272" s="68">
        <f t="shared" si="35"/>
        <v>45</v>
      </c>
      <c r="G272" s="69" t="str">
        <f t="shared" si="35"/>
        <v>-</v>
      </c>
      <c r="H272" s="70">
        <f t="shared" si="35"/>
        <v>50</v>
      </c>
      <c r="I272" s="71" t="str">
        <f t="shared" si="35"/>
        <v>-</v>
      </c>
      <c r="J272" s="72">
        <f t="shared" si="35"/>
        <v>45</v>
      </c>
      <c r="K272" s="73">
        <f t="shared" si="35"/>
        <v>0</v>
      </c>
      <c r="L272" s="74">
        <f t="shared" si="35"/>
        <v>0</v>
      </c>
      <c r="M272" s="75">
        <f t="shared" si="35"/>
        <v>0</v>
      </c>
      <c r="N272" s="76">
        <f t="shared" si="35"/>
        <v>0</v>
      </c>
      <c r="O272" s="162">
        <f>SUM(C272:N272)</f>
        <v>275</v>
      </c>
    </row>
    <row r="273" spans="1:15" s="278" customFormat="1" ht="15" customHeight="1" thickBot="1">
      <c r="A273" s="197" t="str">
        <f aca="true" t="shared" si="36" ref="A273:N273">A34</f>
        <v>Leon Štefičar</v>
      </c>
      <c r="B273" s="120">
        <f t="shared" si="36"/>
        <v>32</v>
      </c>
      <c r="C273" s="65">
        <f t="shared" si="36"/>
        <v>45</v>
      </c>
      <c r="D273" s="66">
        <f t="shared" si="36"/>
        <v>42</v>
      </c>
      <c r="E273" s="67">
        <f t="shared" si="36"/>
        <v>40</v>
      </c>
      <c r="F273" s="68">
        <f t="shared" si="36"/>
        <v>40</v>
      </c>
      <c r="G273" s="69">
        <f t="shared" si="36"/>
        <v>40</v>
      </c>
      <c r="H273" s="70" t="str">
        <f t="shared" si="36"/>
        <v>-</v>
      </c>
      <c r="I273" s="71">
        <f t="shared" si="36"/>
        <v>40</v>
      </c>
      <c r="J273" s="72">
        <f t="shared" si="36"/>
        <v>42</v>
      </c>
      <c r="K273" s="73">
        <f t="shared" si="36"/>
        <v>0</v>
      </c>
      <c r="L273" s="74">
        <f t="shared" si="36"/>
        <v>0</v>
      </c>
      <c r="M273" s="75">
        <f t="shared" si="36"/>
        <v>0</v>
      </c>
      <c r="N273" s="76">
        <f t="shared" si="36"/>
        <v>0</v>
      </c>
      <c r="O273" s="162">
        <f>SUM(C273:N273)</f>
        <v>289</v>
      </c>
    </row>
    <row r="274" spans="1:15" ht="15" customHeight="1" thickBot="1">
      <c r="A274" s="183" t="str">
        <f aca="true" t="shared" si="37" ref="A274:N274">A106</f>
        <v>David Štefičar</v>
      </c>
      <c r="B274" s="198">
        <f t="shared" si="37"/>
        <v>31</v>
      </c>
      <c r="C274" s="185">
        <f t="shared" si="37"/>
        <v>40</v>
      </c>
      <c r="D274" s="186">
        <f t="shared" si="37"/>
        <v>40</v>
      </c>
      <c r="E274" s="187" t="str">
        <f t="shared" si="37"/>
        <v>-</v>
      </c>
      <c r="F274" s="188">
        <f t="shared" si="37"/>
        <v>39</v>
      </c>
      <c r="G274" s="189">
        <f t="shared" si="37"/>
        <v>39</v>
      </c>
      <c r="H274" s="190">
        <f t="shared" si="37"/>
        <v>39</v>
      </c>
      <c r="I274" s="191">
        <f t="shared" si="37"/>
        <v>39</v>
      </c>
      <c r="J274" s="192" t="str">
        <f t="shared" si="37"/>
        <v>-</v>
      </c>
      <c r="K274" s="193">
        <f t="shared" si="37"/>
        <v>0</v>
      </c>
      <c r="L274" s="194">
        <f t="shared" si="37"/>
        <v>0</v>
      </c>
      <c r="M274" s="195">
        <f t="shared" si="37"/>
        <v>0</v>
      </c>
      <c r="N274" s="196">
        <f t="shared" si="37"/>
        <v>0</v>
      </c>
      <c r="O274" s="162">
        <f>SUM(C274:N274)</f>
        <v>236</v>
      </c>
    </row>
    <row r="275" spans="1:15" ht="15" customHeight="1" thickBot="1">
      <c r="A275" s="422" t="s">
        <v>124</v>
      </c>
      <c r="B275" s="423"/>
      <c r="C275" s="423"/>
      <c r="D275" s="423"/>
      <c r="E275" s="423"/>
      <c r="F275" s="423"/>
      <c r="G275" s="423"/>
      <c r="H275" s="423"/>
      <c r="I275" s="423"/>
      <c r="J275" s="423"/>
      <c r="K275" s="423"/>
      <c r="L275" s="423"/>
      <c r="M275" s="423"/>
      <c r="N275" s="424"/>
      <c r="O275" s="229">
        <f>SUM(O272:O274)</f>
        <v>800</v>
      </c>
    </row>
    <row r="276" spans="1:15" s="230" customFormat="1" ht="15" customHeight="1" hidden="1" thickBot="1">
      <c r="A276" s="197"/>
      <c r="B276" s="120"/>
      <c r="C276" s="65"/>
      <c r="D276" s="66"/>
      <c r="E276" s="67"/>
      <c r="F276" s="68"/>
      <c r="G276" s="69"/>
      <c r="H276" s="70"/>
      <c r="I276" s="71"/>
      <c r="J276" s="72"/>
      <c r="K276" s="73"/>
      <c r="L276" s="74"/>
      <c r="M276" s="75"/>
      <c r="N276" s="76"/>
      <c r="O276" s="175">
        <f>SUM(C276:N276)</f>
        <v>0</v>
      </c>
    </row>
    <row r="277" spans="1:15" ht="15" customHeight="1" hidden="1" thickBot="1">
      <c r="A277" s="263"/>
      <c r="B277" s="120"/>
      <c r="C277" s="65"/>
      <c r="D277" s="66"/>
      <c r="E277" s="67"/>
      <c r="F277" s="68"/>
      <c r="G277" s="69"/>
      <c r="H277" s="70"/>
      <c r="I277" s="71"/>
      <c r="J277" s="72"/>
      <c r="K277" s="73"/>
      <c r="L277" s="74"/>
      <c r="M277" s="75"/>
      <c r="N277" s="76"/>
      <c r="O277" s="175">
        <f>SUM(C277:N277)</f>
        <v>0</v>
      </c>
    </row>
    <row r="278" spans="1:15" ht="15" customHeight="1" hidden="1" thickBot="1">
      <c r="A278" s="228"/>
      <c r="B278" s="184"/>
      <c r="C278" s="185"/>
      <c r="D278" s="186"/>
      <c r="E278" s="187"/>
      <c r="F278" s="188"/>
      <c r="G278" s="189"/>
      <c r="H278" s="190"/>
      <c r="I278" s="191"/>
      <c r="J278" s="192"/>
      <c r="K278" s="193"/>
      <c r="L278" s="194"/>
      <c r="M278" s="195"/>
      <c r="N278" s="196"/>
      <c r="O278" s="274" t="e">
        <f>SUM(#REF!)</f>
        <v>#REF!</v>
      </c>
    </row>
    <row r="279" spans="1:16" ht="16.5" customHeight="1" hidden="1" thickBot="1">
      <c r="A279" s="422" t="s">
        <v>123</v>
      </c>
      <c r="B279" s="423"/>
      <c r="C279" s="423"/>
      <c r="D279" s="423"/>
      <c r="E279" s="423"/>
      <c r="F279" s="423"/>
      <c r="G279" s="423"/>
      <c r="H279" s="423"/>
      <c r="I279" s="423"/>
      <c r="J279" s="423"/>
      <c r="K279" s="423"/>
      <c r="L279" s="423"/>
      <c r="M279" s="423"/>
      <c r="N279" s="424"/>
      <c r="O279" s="229" t="e">
        <f>SUM(O276:O278)</f>
        <v>#REF!</v>
      </c>
      <c r="P279" s="271"/>
    </row>
    <row r="280" ht="15.75">
      <c r="O280" s="149"/>
    </row>
    <row r="281" spans="1:15" ht="16.5" thickBot="1">
      <c r="A281" s="262"/>
      <c r="B281" s="126"/>
      <c r="C281" s="126"/>
      <c r="D281" s="126"/>
      <c r="E281" s="126"/>
      <c r="F281" s="126"/>
      <c r="G281" s="126"/>
      <c r="H281" s="126"/>
      <c r="I281" s="126"/>
      <c r="J281" s="126"/>
      <c r="K281" s="126"/>
      <c r="L281" s="126"/>
      <c r="M281" s="126"/>
      <c r="N281" s="126"/>
      <c r="O281" s="165"/>
    </row>
    <row r="282" ht="16.5" thickTop="1">
      <c r="O282" s="149"/>
    </row>
    <row r="283" ht="15.75">
      <c r="O283" s="149"/>
    </row>
    <row r="284" ht="16.5" thickBot="1">
      <c r="O284" s="149"/>
    </row>
    <row r="285" spans="1:15" ht="17.25" thickBot="1" thickTop="1">
      <c r="A285" s="264"/>
      <c r="B285" s="199"/>
      <c r="C285" s="199"/>
      <c r="D285" s="199"/>
      <c r="E285" s="199"/>
      <c r="F285" s="199"/>
      <c r="G285" s="199"/>
      <c r="H285" s="199"/>
      <c r="I285" s="199"/>
      <c r="J285" s="199"/>
      <c r="K285" s="199"/>
      <c r="L285" s="199"/>
      <c r="M285" s="199"/>
      <c r="N285" s="199"/>
      <c r="O285" s="200"/>
    </row>
    <row r="286" ht="16.5" thickTop="1">
      <c r="O286" s="149"/>
    </row>
    <row r="287" ht="16.5" thickBot="1">
      <c r="O287" s="149"/>
    </row>
    <row r="288" spans="1:15" ht="20.25" thickBot="1" thickTop="1">
      <c r="A288" s="432" t="s">
        <v>73</v>
      </c>
      <c r="B288" s="433"/>
      <c r="C288" s="433"/>
      <c r="D288" s="433"/>
      <c r="E288" s="433"/>
      <c r="F288" s="433"/>
      <c r="G288" s="433"/>
      <c r="H288" s="433"/>
      <c r="I288" s="434"/>
      <c r="J288" s="202"/>
      <c r="K288" s="202"/>
      <c r="L288" s="202"/>
      <c r="M288" s="202"/>
      <c r="N288" s="202"/>
      <c r="O288" s="201"/>
    </row>
    <row r="289" spans="1:15" ht="17.25" thickBot="1" thickTop="1">
      <c r="A289" s="265"/>
      <c r="B289" s="202"/>
      <c r="C289" s="202"/>
      <c r="D289" s="202"/>
      <c r="E289" s="202"/>
      <c r="F289" s="202"/>
      <c r="G289" s="202"/>
      <c r="H289" s="202"/>
      <c r="I289" s="202"/>
      <c r="J289" s="202"/>
      <c r="K289" s="202"/>
      <c r="L289" s="202"/>
      <c r="M289" s="202"/>
      <c r="N289" s="202"/>
      <c r="O289" s="201"/>
    </row>
    <row r="290" spans="1:15" ht="19.5" thickBot="1">
      <c r="A290" s="265"/>
      <c r="B290" s="429" t="s">
        <v>75</v>
      </c>
      <c r="C290" s="430"/>
      <c r="D290" s="430"/>
      <c r="E290" s="430"/>
      <c r="F290" s="430"/>
      <c r="G290" s="430"/>
      <c r="H290" s="430"/>
      <c r="I290" s="430"/>
      <c r="J290" s="430"/>
      <c r="K290" s="430"/>
      <c r="L290" s="430"/>
      <c r="M290" s="430"/>
      <c r="N290" s="430"/>
      <c r="O290" s="431"/>
    </row>
    <row r="291" spans="1:15" ht="48" thickBot="1">
      <c r="A291" s="265"/>
      <c r="B291" s="203"/>
      <c r="C291" s="204" t="s">
        <v>59</v>
      </c>
      <c r="D291" s="205" t="s">
        <v>60</v>
      </c>
      <c r="E291" s="206" t="s">
        <v>61</v>
      </c>
      <c r="F291" s="207" t="s">
        <v>62</v>
      </c>
      <c r="G291" s="208" t="s">
        <v>63</v>
      </c>
      <c r="H291" s="209" t="s">
        <v>64</v>
      </c>
      <c r="I291" s="210" t="s">
        <v>65</v>
      </c>
      <c r="J291" s="211" t="s">
        <v>66</v>
      </c>
      <c r="K291" s="212" t="s">
        <v>67</v>
      </c>
      <c r="L291" s="213" t="s">
        <v>68</v>
      </c>
      <c r="M291" s="214" t="s">
        <v>69</v>
      </c>
      <c r="N291" s="215" t="s">
        <v>70</v>
      </c>
      <c r="O291" s="216" t="s">
        <v>74</v>
      </c>
    </row>
    <row r="292" spans="1:15" ht="16.5" thickBot="1">
      <c r="A292" s="265"/>
      <c r="B292" s="217" t="s">
        <v>89</v>
      </c>
      <c r="C292" s="218">
        <f>SUM(C293:C294)</f>
        <v>56</v>
      </c>
      <c r="D292" s="218">
        <f aca="true" t="shared" si="38" ref="D292:N292">SUM(D293:D294)</f>
        <v>46</v>
      </c>
      <c r="E292" s="218">
        <f>SUM(E293:E294)</f>
        <v>50</v>
      </c>
      <c r="F292" s="218">
        <f t="shared" si="38"/>
        <v>44</v>
      </c>
      <c r="G292" s="218">
        <f t="shared" si="38"/>
        <v>37</v>
      </c>
      <c r="H292" s="218">
        <f t="shared" si="38"/>
        <v>39</v>
      </c>
      <c r="I292" s="218">
        <f t="shared" si="38"/>
        <v>39</v>
      </c>
      <c r="J292" s="218">
        <f t="shared" si="38"/>
        <v>35</v>
      </c>
      <c r="K292" s="218">
        <f t="shared" si="38"/>
        <v>0</v>
      </c>
      <c r="L292" s="218">
        <f t="shared" si="38"/>
        <v>0</v>
      </c>
      <c r="M292" s="218">
        <f t="shared" si="38"/>
        <v>0</v>
      </c>
      <c r="N292" s="218">
        <f t="shared" si="38"/>
        <v>0</v>
      </c>
      <c r="O292" s="219">
        <f>SUM(C292:N292)</f>
        <v>346</v>
      </c>
    </row>
    <row r="293" spans="1:15" ht="16.5" thickBot="1">
      <c r="A293" s="265"/>
      <c r="B293" s="220" t="s">
        <v>39</v>
      </c>
      <c r="C293" s="221">
        <f>'1. KOLO'!C168</f>
        <v>42</v>
      </c>
      <c r="D293" s="221">
        <f>'2. KOLO'!C171</f>
        <v>31</v>
      </c>
      <c r="E293" s="221">
        <f>'3. KOLO'!C156</f>
        <v>33</v>
      </c>
      <c r="F293" s="221">
        <f>'4. KOLO'!C152</f>
        <v>27</v>
      </c>
      <c r="G293" s="222">
        <f>'5. KOLO'!C145</f>
        <v>26</v>
      </c>
      <c r="H293" s="222">
        <f>'6. KOLO'!C147</f>
        <v>28</v>
      </c>
      <c r="I293" s="222">
        <f>'7. KOLO'!C146</f>
        <v>26</v>
      </c>
      <c r="J293" s="222">
        <f>'8. KOLO'!C142</f>
        <v>26</v>
      </c>
      <c r="K293" s="222"/>
      <c r="L293" s="221"/>
      <c r="M293" s="221"/>
      <c r="N293" s="221"/>
      <c r="O293" s="223">
        <f>SUM(C293:N293)</f>
        <v>239</v>
      </c>
    </row>
    <row r="294" spans="1:15" ht="16.5" thickBot="1">
      <c r="A294" s="265"/>
      <c r="B294" s="220" t="s">
        <v>40</v>
      </c>
      <c r="C294" s="221">
        <f>'1. KOLO'!C169</f>
        <v>14</v>
      </c>
      <c r="D294" s="221">
        <f>'2. KOLO'!C172</f>
        <v>15</v>
      </c>
      <c r="E294" s="221">
        <f>'3. KOLO'!C157</f>
        <v>17</v>
      </c>
      <c r="F294" s="221">
        <f>'4. KOLO'!C153</f>
        <v>17</v>
      </c>
      <c r="G294" s="222">
        <f>'5. KOLO'!C146</f>
        <v>11</v>
      </c>
      <c r="H294" s="222">
        <f>'6. KOLO'!C148</f>
        <v>11</v>
      </c>
      <c r="I294" s="222">
        <f>'7. KOLO'!C147</f>
        <v>13</v>
      </c>
      <c r="J294" s="222">
        <f>'8. KOLO'!C143</f>
        <v>9</v>
      </c>
      <c r="K294" s="222"/>
      <c r="L294" s="224"/>
      <c r="M294" s="221"/>
      <c r="N294" s="221"/>
      <c r="O294" s="223">
        <f>SUM(C294:N294)</f>
        <v>107</v>
      </c>
    </row>
    <row r="295" spans="1:15" ht="19.5" thickBot="1">
      <c r="A295" s="265"/>
      <c r="B295" s="202"/>
      <c r="C295" s="427" t="s">
        <v>76</v>
      </c>
      <c r="D295" s="427"/>
      <c r="E295" s="427"/>
      <c r="F295" s="427"/>
      <c r="G295" s="427"/>
      <c r="H295" s="427"/>
      <c r="I295" s="427"/>
      <c r="J295" s="427"/>
      <c r="K295" s="427"/>
      <c r="L295" s="427"/>
      <c r="M295" s="427"/>
      <c r="N295" s="428"/>
      <c r="O295" s="225">
        <f>SUM(O293:O294)</f>
        <v>346</v>
      </c>
    </row>
    <row r="296" spans="1:15" ht="15.75">
      <c r="A296" s="265"/>
      <c r="B296" s="202"/>
      <c r="C296" s="202"/>
      <c r="D296" s="202"/>
      <c r="E296" s="202"/>
      <c r="F296" s="202"/>
      <c r="G296" s="202"/>
      <c r="H296" s="202"/>
      <c r="I296" s="202"/>
      <c r="J296" s="202"/>
      <c r="K296" s="202"/>
      <c r="L296" s="202"/>
      <c r="M296" s="202"/>
      <c r="N296" s="202"/>
      <c r="O296" s="201"/>
    </row>
    <row r="297" ht="15.75">
      <c r="O297" s="149"/>
    </row>
    <row r="298" ht="15.75">
      <c r="O298" s="149"/>
    </row>
    <row r="299" ht="15.75">
      <c r="O299" s="149"/>
    </row>
    <row r="300" ht="15.75">
      <c r="O300" s="149"/>
    </row>
  </sheetData>
  <sheetProtection password="D80B" sheet="1" selectLockedCells="1"/>
  <mergeCells count="121">
    <mergeCell ref="A267:N267"/>
    <mergeCell ref="A252:N252"/>
    <mergeCell ref="A243:N243"/>
    <mergeCell ref="C295:N295"/>
    <mergeCell ref="A275:N275"/>
    <mergeCell ref="A271:N271"/>
    <mergeCell ref="B290:O290"/>
    <mergeCell ref="A264:N264"/>
    <mergeCell ref="A288:I288"/>
    <mergeCell ref="A261:N261"/>
    <mergeCell ref="A230:A231"/>
    <mergeCell ref="B230:B231"/>
    <mergeCell ref="C230:N230"/>
    <mergeCell ref="O230:O231"/>
    <mergeCell ref="A248:N248"/>
    <mergeCell ref="A258:N258"/>
    <mergeCell ref="A234:N234"/>
    <mergeCell ref="A279:N279"/>
    <mergeCell ref="A255:N255"/>
    <mergeCell ref="O201:O202"/>
    <mergeCell ref="B213:E213"/>
    <mergeCell ref="F213:G213"/>
    <mergeCell ref="H213:I213"/>
    <mergeCell ref="O215:O216"/>
    <mergeCell ref="A240:N240"/>
    <mergeCell ref="B228:I228"/>
    <mergeCell ref="A237:N237"/>
    <mergeCell ref="A201:A202"/>
    <mergeCell ref="B201:B202"/>
    <mergeCell ref="C201:N201"/>
    <mergeCell ref="A215:A216"/>
    <mergeCell ref="B215:B216"/>
    <mergeCell ref="C215:N215"/>
    <mergeCell ref="A187:A188"/>
    <mergeCell ref="B165:E165"/>
    <mergeCell ref="F165:G165"/>
    <mergeCell ref="H165:I165"/>
    <mergeCell ref="A167:A168"/>
    <mergeCell ref="B167:B168"/>
    <mergeCell ref="C167:N167"/>
    <mergeCell ref="O187:O188"/>
    <mergeCell ref="B199:E199"/>
    <mergeCell ref="F199:G199"/>
    <mergeCell ref="B185:E185"/>
    <mergeCell ref="F185:G185"/>
    <mergeCell ref="H185:I185"/>
    <mergeCell ref="B187:B188"/>
    <mergeCell ref="C187:N187"/>
    <mergeCell ref="H199:I199"/>
    <mergeCell ref="O167:O168"/>
    <mergeCell ref="O151:O152"/>
    <mergeCell ref="A151:A152"/>
    <mergeCell ref="B151:B152"/>
    <mergeCell ref="C151:N151"/>
    <mergeCell ref="O115:O116"/>
    <mergeCell ref="B128:E128"/>
    <mergeCell ref="F128:G128"/>
    <mergeCell ref="H128:I128"/>
    <mergeCell ref="B149:E149"/>
    <mergeCell ref="F149:G149"/>
    <mergeCell ref="H149:I149"/>
    <mergeCell ref="A130:A131"/>
    <mergeCell ref="B130:B131"/>
    <mergeCell ref="C130:N130"/>
    <mergeCell ref="O130:O131"/>
    <mergeCell ref="B113:E113"/>
    <mergeCell ref="F113:G113"/>
    <mergeCell ref="H113:I113"/>
    <mergeCell ref="A115:A116"/>
    <mergeCell ref="B115:B116"/>
    <mergeCell ref="C115:N115"/>
    <mergeCell ref="O82:O83"/>
    <mergeCell ref="B99:E99"/>
    <mergeCell ref="F99:G99"/>
    <mergeCell ref="H99:I99"/>
    <mergeCell ref="A101:A102"/>
    <mergeCell ref="B101:B102"/>
    <mergeCell ref="C101:N101"/>
    <mergeCell ref="O101:O102"/>
    <mergeCell ref="B80:E80"/>
    <mergeCell ref="F80:G80"/>
    <mergeCell ref="H80:I80"/>
    <mergeCell ref="A82:A83"/>
    <mergeCell ref="B82:B83"/>
    <mergeCell ref="C82:N82"/>
    <mergeCell ref="O44:O45"/>
    <mergeCell ref="B60:E60"/>
    <mergeCell ref="F60:G60"/>
    <mergeCell ref="H60:I60"/>
    <mergeCell ref="A62:A63"/>
    <mergeCell ref="B62:B63"/>
    <mergeCell ref="C62:N62"/>
    <mergeCell ref="O62:O63"/>
    <mergeCell ref="B42:E42"/>
    <mergeCell ref="F42:G42"/>
    <mergeCell ref="H42:I42"/>
    <mergeCell ref="A44:A45"/>
    <mergeCell ref="B44:B45"/>
    <mergeCell ref="C44:N44"/>
    <mergeCell ref="O19:O20"/>
    <mergeCell ref="B29:E29"/>
    <mergeCell ref="F29:G29"/>
    <mergeCell ref="H29:I29"/>
    <mergeCell ref="A31:A32"/>
    <mergeCell ref="B31:B32"/>
    <mergeCell ref="C31:N31"/>
    <mergeCell ref="O31:O32"/>
    <mergeCell ref="B17:E17"/>
    <mergeCell ref="F17:G17"/>
    <mergeCell ref="H17:I17"/>
    <mergeCell ref="A19:A20"/>
    <mergeCell ref="B19:B20"/>
    <mergeCell ref="C19:N19"/>
    <mergeCell ref="A3:O3"/>
    <mergeCell ref="B7:E7"/>
    <mergeCell ref="F7:G7"/>
    <mergeCell ref="H7:I7"/>
    <mergeCell ref="A9:A10"/>
    <mergeCell ref="B9:B10"/>
    <mergeCell ref="C9:N9"/>
    <mergeCell ref="O9:O10"/>
  </mergeCells>
  <printOptions/>
  <pageMargins left="1.5748031496062993" right="0.7086614173228347" top="0.7480314960629921" bottom="0.7480314960629921" header="0.31496062992125984" footer="0.31496062992125984"/>
  <pageSetup horizontalDpi="600" verticalDpi="600" orientation="landscape" paperSize="9" scale="64" r:id="rId1"/>
  <headerFooter alignWithMargins="0">
    <oddHeader>&amp;C&amp;F</oddHeader>
    <oddFooter>&amp;CStranica &amp;P/&amp;N</oddFooter>
  </headerFooter>
  <rowBreaks count="7" manualBreakCount="7">
    <brk id="25" max="14" man="1"/>
    <brk id="56" max="14" man="1"/>
    <brk id="124" max="14" man="1"/>
    <brk id="158" max="14" man="1"/>
    <brk id="192" max="14" man="1"/>
    <brk id="224" max="14" man="1"/>
    <brk id="281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126"/>
  <sheetViews>
    <sheetView showGridLines="0" view="pageBreakPreview" zoomScale="80" zoomScaleNormal="75" zoomScaleSheetLayoutView="80" zoomScalePageLayoutView="80" workbookViewId="0" topLeftCell="A1">
      <selection activeCell="F1" sqref="F1"/>
    </sheetView>
  </sheetViews>
  <sheetFormatPr defaultColWidth="9.140625" defaultRowHeight="15"/>
  <cols>
    <col min="1" max="1" width="14.421875" style="0" customWidth="1"/>
    <col min="2" max="2" width="18.7109375" style="2" customWidth="1"/>
    <col min="3" max="3" width="9.421875" style="0" bestFit="1" customWidth="1"/>
    <col min="4" max="4" width="15.00390625" style="2" bestFit="1" customWidth="1"/>
    <col min="5" max="5" width="12.7109375" style="2" bestFit="1" customWidth="1"/>
    <col min="6" max="6" width="9.140625" style="92" customWidth="1"/>
    <col min="7" max="7" width="9.140625" style="2" hidden="1" customWidth="1"/>
  </cols>
  <sheetData>
    <row r="1" ht="15">
      <c r="F1" s="2"/>
    </row>
    <row r="3" spans="1:6" ht="18.75">
      <c r="A3" s="378" t="s">
        <v>55</v>
      </c>
      <c r="B3" s="357"/>
      <c r="C3" s="357"/>
      <c r="D3" s="357"/>
      <c r="E3" s="357"/>
      <c r="F3" s="357"/>
    </row>
    <row r="6" ht="15.75" thickBot="1"/>
    <row r="7" spans="1:5" ht="16.5" thickBot="1" thickTop="1">
      <c r="A7" s="106" t="s">
        <v>2</v>
      </c>
      <c r="B7" s="435" t="s">
        <v>0</v>
      </c>
      <c r="C7" s="436"/>
      <c r="D7" s="106" t="s">
        <v>5</v>
      </c>
      <c r="E7" s="106" t="s">
        <v>27</v>
      </c>
    </row>
    <row r="8" ht="16.5" thickBot="1" thickTop="1"/>
    <row r="9" spans="1:6" ht="15.75" thickBot="1">
      <c r="A9" s="3" t="s">
        <v>9</v>
      </c>
      <c r="B9" s="3" t="s">
        <v>3</v>
      </c>
      <c r="C9" s="3" t="s">
        <v>6</v>
      </c>
      <c r="D9" s="3" t="s">
        <v>7</v>
      </c>
      <c r="E9" s="95" t="s">
        <v>8</v>
      </c>
      <c r="F9" s="3" t="s">
        <v>10</v>
      </c>
    </row>
    <row r="10" spans="1:6" ht="15">
      <c r="A10" s="44"/>
      <c r="B10" s="35"/>
      <c r="C10" s="44"/>
      <c r="D10" s="44"/>
      <c r="E10" s="45"/>
      <c r="F10" s="96"/>
    </row>
    <row r="13" ht="15.75" thickBot="1"/>
    <row r="14" spans="1:5" ht="16.5" thickBot="1" thickTop="1">
      <c r="A14" s="106" t="s">
        <v>2</v>
      </c>
      <c r="B14" s="435" t="s">
        <v>0</v>
      </c>
      <c r="C14" s="436"/>
      <c r="D14" s="106" t="s">
        <v>5</v>
      </c>
      <c r="E14" s="106" t="s">
        <v>28</v>
      </c>
    </row>
    <row r="15" ht="16.5" thickBot="1" thickTop="1"/>
    <row r="16" spans="1:6" ht="15.75" thickBot="1">
      <c r="A16" s="3" t="s">
        <v>9</v>
      </c>
      <c r="B16" s="3" t="s">
        <v>3</v>
      </c>
      <c r="C16" s="3" t="s">
        <v>6</v>
      </c>
      <c r="D16" s="3" t="s">
        <v>7</v>
      </c>
      <c r="E16" s="95" t="s">
        <v>8</v>
      </c>
      <c r="F16" s="3" t="s">
        <v>10</v>
      </c>
    </row>
    <row r="17" spans="1:11" ht="15">
      <c r="A17" s="44"/>
      <c r="B17" s="35"/>
      <c r="C17" s="44"/>
      <c r="D17" s="44"/>
      <c r="E17" s="45"/>
      <c r="F17" s="96"/>
      <c r="H17" s="7"/>
      <c r="I17" s="9"/>
      <c r="J17" s="7"/>
      <c r="K17" s="9"/>
    </row>
    <row r="18" spans="9:11" ht="15">
      <c r="I18" s="2"/>
      <c r="K18" s="2"/>
    </row>
    <row r="20" spans="1:7" ht="15.75" thickBot="1">
      <c r="A20" s="39"/>
      <c r="B20" s="38"/>
      <c r="C20" s="39"/>
      <c r="D20" s="38"/>
      <c r="E20" s="38"/>
      <c r="F20" s="97"/>
      <c r="G20" s="38"/>
    </row>
    <row r="21" spans="1:7" ht="15.75" thickTop="1">
      <c r="A21" s="7"/>
      <c r="B21" s="9"/>
      <c r="C21" s="7"/>
      <c r="D21" s="9"/>
      <c r="E21" s="9"/>
      <c r="F21" s="98"/>
      <c r="G21" s="9"/>
    </row>
    <row r="23" ht="15.75" thickBot="1"/>
    <row r="24" spans="1:5" ht="16.5" thickBot="1" thickTop="1">
      <c r="A24" s="106" t="s">
        <v>2</v>
      </c>
      <c r="B24" s="435" t="s">
        <v>29</v>
      </c>
      <c r="C24" s="436"/>
      <c r="D24" s="106" t="s">
        <v>30</v>
      </c>
      <c r="E24" s="106" t="s">
        <v>27</v>
      </c>
    </row>
    <row r="25" ht="16.5" thickBot="1" thickTop="1"/>
    <row r="26" spans="1:6" ht="15.75" thickBot="1">
      <c r="A26" s="3" t="s">
        <v>9</v>
      </c>
      <c r="B26" s="3" t="s">
        <v>3</v>
      </c>
      <c r="C26" s="3" t="s">
        <v>6</v>
      </c>
      <c r="D26" s="3" t="s">
        <v>7</v>
      </c>
      <c r="E26" s="95" t="s">
        <v>8</v>
      </c>
      <c r="F26" s="3" t="s">
        <v>10</v>
      </c>
    </row>
    <row r="27" spans="1:6" ht="15">
      <c r="A27" s="44"/>
      <c r="B27" s="35"/>
      <c r="C27" s="44"/>
      <c r="D27" s="44"/>
      <c r="E27" s="45"/>
      <c r="F27" s="96"/>
    </row>
    <row r="30" ht="15.75" thickBot="1"/>
    <row r="31" spans="1:5" ht="16.5" thickBot="1" thickTop="1">
      <c r="A31" s="106" t="s">
        <v>2</v>
      </c>
      <c r="B31" s="435" t="s">
        <v>29</v>
      </c>
      <c r="C31" s="436"/>
      <c r="D31" s="106" t="s">
        <v>30</v>
      </c>
      <c r="E31" s="106" t="s">
        <v>28</v>
      </c>
    </row>
    <row r="32" ht="16.5" thickBot="1" thickTop="1"/>
    <row r="33" spans="1:6" ht="15.75" thickBot="1">
      <c r="A33" s="3" t="s">
        <v>9</v>
      </c>
      <c r="B33" s="3" t="s">
        <v>3</v>
      </c>
      <c r="C33" s="3" t="s">
        <v>6</v>
      </c>
      <c r="D33" s="3" t="s">
        <v>7</v>
      </c>
      <c r="E33" s="95" t="s">
        <v>8</v>
      </c>
      <c r="F33" s="3" t="s">
        <v>10</v>
      </c>
    </row>
    <row r="34" spans="1:6" ht="15">
      <c r="A34" s="44"/>
      <c r="B34" s="35"/>
      <c r="C34" s="44"/>
      <c r="D34" s="44"/>
      <c r="E34" s="45"/>
      <c r="F34" s="96"/>
    </row>
    <row r="35" spans="2:7" ht="15">
      <c r="B35" s="9"/>
      <c r="C35" s="7"/>
      <c r="D35" s="9"/>
      <c r="E35" s="9"/>
      <c r="F35" s="98"/>
      <c r="G35" s="9"/>
    </row>
    <row r="36" spans="2:7" ht="15">
      <c r="B36" s="9"/>
      <c r="C36" s="7"/>
      <c r="D36" s="9"/>
      <c r="E36" s="9"/>
      <c r="F36" s="98"/>
      <c r="G36" s="9"/>
    </row>
    <row r="37" spans="1:7" ht="15.75" thickBot="1">
      <c r="A37" s="39"/>
      <c r="B37" s="38"/>
      <c r="C37" s="39"/>
      <c r="D37" s="38"/>
      <c r="E37" s="38"/>
      <c r="F37" s="97"/>
      <c r="G37" s="38"/>
    </row>
    <row r="38" spans="1:7" ht="15.75" thickTop="1">
      <c r="A38" s="7"/>
      <c r="B38" s="9"/>
      <c r="C38" s="7"/>
      <c r="D38" s="9"/>
      <c r="E38" s="9"/>
      <c r="F38" s="98"/>
      <c r="G38" s="9"/>
    </row>
    <row r="39" spans="1:7" ht="15">
      <c r="A39" s="7"/>
      <c r="B39" s="9"/>
      <c r="C39" s="7"/>
      <c r="D39" s="9"/>
      <c r="E39" s="9"/>
      <c r="F39" s="98"/>
      <c r="G39" s="9"/>
    </row>
    <row r="40" ht="15.75" thickBot="1"/>
    <row r="41" spans="1:5" ht="16.5" thickBot="1" thickTop="1">
      <c r="A41" s="106" t="s">
        <v>2</v>
      </c>
      <c r="B41" s="435" t="s">
        <v>13</v>
      </c>
      <c r="C41" s="436"/>
      <c r="D41" s="106" t="s">
        <v>12</v>
      </c>
      <c r="E41" s="106" t="s">
        <v>27</v>
      </c>
    </row>
    <row r="42" ht="16.5" thickBot="1" thickTop="1"/>
    <row r="43" spans="1:6" ht="15.75" thickBot="1">
      <c r="A43" s="3" t="s">
        <v>9</v>
      </c>
      <c r="B43" s="3" t="s">
        <v>3</v>
      </c>
      <c r="C43" s="3" t="s">
        <v>6</v>
      </c>
      <c r="D43" s="3" t="s">
        <v>7</v>
      </c>
      <c r="E43" s="95" t="s">
        <v>8</v>
      </c>
      <c r="F43" s="3" t="s">
        <v>10</v>
      </c>
    </row>
    <row r="44" spans="1:6" ht="15">
      <c r="A44" s="44"/>
      <c r="B44" s="35"/>
      <c r="C44" s="44"/>
      <c r="D44" s="44"/>
      <c r="E44" s="45"/>
      <c r="F44" s="96"/>
    </row>
    <row r="47" ht="15.75" thickBot="1"/>
    <row r="48" spans="1:5" ht="16.5" thickBot="1" thickTop="1">
      <c r="A48" s="106" t="s">
        <v>2</v>
      </c>
      <c r="B48" s="435" t="s">
        <v>13</v>
      </c>
      <c r="C48" s="436"/>
      <c r="D48" s="106" t="s">
        <v>12</v>
      </c>
      <c r="E48" s="106" t="s">
        <v>28</v>
      </c>
    </row>
    <row r="49" ht="16.5" thickBot="1" thickTop="1"/>
    <row r="50" spans="1:6" ht="15.75" thickBot="1">
      <c r="A50" s="3" t="s">
        <v>9</v>
      </c>
      <c r="B50" s="3" t="s">
        <v>3</v>
      </c>
      <c r="C50" s="3" t="s">
        <v>6</v>
      </c>
      <c r="D50" s="3" t="s">
        <v>7</v>
      </c>
      <c r="E50" s="95" t="s">
        <v>8</v>
      </c>
      <c r="F50" s="3" t="s">
        <v>10</v>
      </c>
    </row>
    <row r="51" spans="1:6" ht="15">
      <c r="A51" s="44"/>
      <c r="B51" s="35"/>
      <c r="C51" s="44"/>
      <c r="D51" s="44"/>
      <c r="E51" s="45"/>
      <c r="F51" s="96"/>
    </row>
    <row r="52" spans="2:7" ht="15">
      <c r="B52" s="9"/>
      <c r="C52" s="7"/>
      <c r="D52" s="9"/>
      <c r="E52" s="9"/>
      <c r="F52" s="98"/>
      <c r="G52" s="9"/>
    </row>
    <row r="53" spans="2:7" ht="15">
      <c r="B53" s="9"/>
      <c r="C53" s="7"/>
      <c r="D53" s="9"/>
      <c r="E53" s="9"/>
      <c r="F53" s="98"/>
      <c r="G53" s="9"/>
    </row>
    <row r="54" spans="1:7" ht="15.75" thickBot="1">
      <c r="A54" s="39"/>
      <c r="B54" s="38"/>
      <c r="C54" s="39"/>
      <c r="D54" s="38"/>
      <c r="E54" s="38"/>
      <c r="F54" s="97"/>
      <c r="G54" s="38"/>
    </row>
    <row r="55" spans="1:7" ht="15.75" thickTop="1">
      <c r="A55" s="7"/>
      <c r="B55" s="9"/>
      <c r="C55" s="7"/>
      <c r="D55" s="9"/>
      <c r="E55" s="9"/>
      <c r="F55" s="98"/>
      <c r="G55" s="9"/>
    </row>
    <row r="57" ht="15.75" thickBot="1"/>
    <row r="58" spans="1:5" ht="16.5" thickBot="1" thickTop="1">
      <c r="A58" s="106" t="s">
        <v>2</v>
      </c>
      <c r="B58" s="435" t="s">
        <v>32</v>
      </c>
      <c r="C58" s="436"/>
      <c r="D58" s="106" t="s">
        <v>33</v>
      </c>
      <c r="E58" s="106" t="s">
        <v>27</v>
      </c>
    </row>
    <row r="59" ht="16.5" thickBot="1" thickTop="1"/>
    <row r="60" spans="1:6" ht="15.75" thickBot="1">
      <c r="A60" s="3" t="s">
        <v>9</v>
      </c>
      <c r="B60" s="3" t="s">
        <v>3</v>
      </c>
      <c r="C60" s="3" t="s">
        <v>6</v>
      </c>
      <c r="D60" s="3" t="s">
        <v>7</v>
      </c>
      <c r="E60" s="95" t="s">
        <v>8</v>
      </c>
      <c r="F60" s="3" t="s">
        <v>10</v>
      </c>
    </row>
    <row r="61" spans="1:6" ht="15">
      <c r="A61" s="44"/>
      <c r="B61" s="35"/>
      <c r="C61" s="44"/>
      <c r="D61" s="44"/>
      <c r="E61" s="45"/>
      <c r="F61" s="96"/>
    </row>
    <row r="64" ht="15.75" thickBot="1"/>
    <row r="65" spans="1:5" ht="16.5" thickBot="1" thickTop="1">
      <c r="A65" s="106" t="s">
        <v>2</v>
      </c>
      <c r="B65" s="435" t="s">
        <v>32</v>
      </c>
      <c r="C65" s="436"/>
      <c r="D65" s="106" t="s">
        <v>33</v>
      </c>
      <c r="E65" s="106" t="s">
        <v>28</v>
      </c>
    </row>
    <row r="66" ht="16.5" thickBot="1" thickTop="1"/>
    <row r="67" spans="1:6" ht="15.75" thickBot="1">
      <c r="A67" s="3" t="s">
        <v>9</v>
      </c>
      <c r="B67" s="3" t="s">
        <v>3</v>
      </c>
      <c r="C67" s="3" t="s">
        <v>6</v>
      </c>
      <c r="D67" s="3" t="s">
        <v>7</v>
      </c>
      <c r="E67" s="95" t="s">
        <v>8</v>
      </c>
      <c r="F67" s="3" t="s">
        <v>10</v>
      </c>
    </row>
    <row r="68" spans="1:6" ht="15">
      <c r="A68" s="44"/>
      <c r="B68" s="35"/>
      <c r="C68" s="44"/>
      <c r="D68" s="44"/>
      <c r="E68" s="45"/>
      <c r="F68" s="96"/>
    </row>
    <row r="69" spans="2:7" ht="15">
      <c r="B69" s="9"/>
      <c r="C69" s="7"/>
      <c r="D69" s="9"/>
      <c r="E69" s="9"/>
      <c r="F69" s="98"/>
      <c r="G69" s="9"/>
    </row>
    <row r="70" spans="2:7" ht="15">
      <c r="B70" s="9"/>
      <c r="C70" s="7"/>
      <c r="D70" s="9"/>
      <c r="E70" s="9"/>
      <c r="F70" s="98"/>
      <c r="G70" s="9"/>
    </row>
    <row r="71" spans="1:7" ht="15.75" thickBot="1">
      <c r="A71" s="39"/>
      <c r="B71" s="38"/>
      <c r="C71" s="39"/>
      <c r="D71" s="38"/>
      <c r="E71" s="38"/>
      <c r="F71" s="97"/>
      <c r="G71" s="38"/>
    </row>
    <row r="72" spans="1:7" ht="15.75" thickTop="1">
      <c r="A72" s="7"/>
      <c r="B72" s="9"/>
      <c r="C72" s="7"/>
      <c r="D72" s="9"/>
      <c r="E72" s="9"/>
      <c r="F72" s="98"/>
      <c r="G72" s="9"/>
    </row>
    <row r="74" ht="15.75" thickBot="1"/>
    <row r="75" spans="1:5" ht="16.5" thickBot="1" thickTop="1">
      <c r="A75" s="106" t="s">
        <v>2</v>
      </c>
      <c r="B75" s="435" t="s">
        <v>72</v>
      </c>
      <c r="C75" s="436"/>
      <c r="D75" s="106" t="s">
        <v>18</v>
      </c>
      <c r="E75" s="106" t="s">
        <v>78</v>
      </c>
    </row>
    <row r="76" ht="16.5" thickBot="1" thickTop="1"/>
    <row r="77" spans="1:6" ht="15.75" thickBot="1">
      <c r="A77" s="3" t="s">
        <v>9</v>
      </c>
      <c r="B77" s="3" t="s">
        <v>3</v>
      </c>
      <c r="C77" s="3" t="s">
        <v>6</v>
      </c>
      <c r="D77" s="3" t="s">
        <v>7</v>
      </c>
      <c r="E77" s="95" t="s">
        <v>8</v>
      </c>
      <c r="F77" s="3" t="s">
        <v>10</v>
      </c>
    </row>
    <row r="78" spans="1:6" ht="15">
      <c r="A78" s="44"/>
      <c r="B78" s="35"/>
      <c r="C78" s="44"/>
      <c r="D78" s="44"/>
      <c r="E78" s="45"/>
      <c r="F78" s="96"/>
    </row>
    <row r="81" ht="15.75" thickBot="1"/>
    <row r="82" spans="1:5" ht="16.5" thickBot="1" thickTop="1">
      <c r="A82" s="106" t="s">
        <v>2</v>
      </c>
      <c r="B82" s="435" t="s">
        <v>72</v>
      </c>
      <c r="C82" s="436"/>
      <c r="D82" s="106" t="s">
        <v>18</v>
      </c>
      <c r="E82" s="106" t="s">
        <v>79</v>
      </c>
    </row>
    <row r="83" ht="16.5" thickBot="1" thickTop="1"/>
    <row r="84" spans="1:6" ht="15.75" thickBot="1">
      <c r="A84" s="3" t="s">
        <v>9</v>
      </c>
      <c r="B84" s="3" t="s">
        <v>3</v>
      </c>
      <c r="C84" s="3" t="s">
        <v>6</v>
      </c>
      <c r="D84" s="3" t="s">
        <v>7</v>
      </c>
      <c r="E84" s="95" t="s">
        <v>8</v>
      </c>
      <c r="F84" s="3" t="s">
        <v>10</v>
      </c>
    </row>
    <row r="85" spans="1:6" ht="15">
      <c r="A85" s="44"/>
      <c r="B85" s="35"/>
      <c r="C85" s="44"/>
      <c r="D85" s="44"/>
      <c r="E85" s="45"/>
      <c r="F85" s="96"/>
    </row>
    <row r="86" spans="2:7" ht="15">
      <c r="B86" s="9"/>
      <c r="C86" s="7"/>
      <c r="D86" s="9"/>
      <c r="E86" s="9"/>
      <c r="F86" s="98"/>
      <c r="G86" s="9"/>
    </row>
    <row r="87" spans="2:7" ht="15">
      <c r="B87" s="9"/>
      <c r="C87" s="7"/>
      <c r="D87" s="9"/>
      <c r="E87" s="9"/>
      <c r="F87" s="98"/>
      <c r="G87" s="9"/>
    </row>
    <row r="88" spans="1:7" ht="15.75" thickBot="1">
      <c r="A88" s="39"/>
      <c r="B88" s="38"/>
      <c r="C88" s="39"/>
      <c r="D88" s="38"/>
      <c r="E88" s="38"/>
      <c r="F88" s="97"/>
      <c r="G88" s="38"/>
    </row>
    <row r="89" spans="1:7" ht="15.75" thickTop="1">
      <c r="A89" s="7"/>
      <c r="B89" s="9"/>
      <c r="C89" s="7"/>
      <c r="D89" s="9"/>
      <c r="E89" s="9"/>
      <c r="F89" s="98"/>
      <c r="G89" s="9"/>
    </row>
    <row r="91" ht="15.75" thickBot="1"/>
    <row r="92" spans="1:5" ht="16.5" thickBot="1" thickTop="1">
      <c r="A92" s="106" t="s">
        <v>2</v>
      </c>
      <c r="B92" s="435" t="s">
        <v>19</v>
      </c>
      <c r="C92" s="437"/>
      <c r="D92" s="106" t="s">
        <v>20</v>
      </c>
      <c r="E92" s="106" t="s">
        <v>36</v>
      </c>
    </row>
    <row r="93" ht="16.5" thickBot="1" thickTop="1"/>
    <row r="94" spans="1:6" ht="15.75" thickBot="1">
      <c r="A94" s="3" t="s">
        <v>9</v>
      </c>
      <c r="B94" s="3" t="s">
        <v>3</v>
      </c>
      <c r="C94" s="3" t="s">
        <v>6</v>
      </c>
      <c r="D94" s="3" t="s">
        <v>7</v>
      </c>
      <c r="E94" s="95" t="s">
        <v>8</v>
      </c>
      <c r="F94" s="3" t="s">
        <v>10</v>
      </c>
    </row>
    <row r="95" spans="1:6" ht="15">
      <c r="A95" s="44"/>
      <c r="B95" s="35"/>
      <c r="C95" s="44"/>
      <c r="D95" s="44"/>
      <c r="E95" s="45"/>
      <c r="F95" s="96"/>
    </row>
    <row r="98" ht="15.75" thickBot="1"/>
    <row r="99" spans="1:5" ht="16.5" thickBot="1" thickTop="1">
      <c r="A99" s="106" t="s">
        <v>2</v>
      </c>
      <c r="B99" s="435" t="s">
        <v>19</v>
      </c>
      <c r="C99" s="437"/>
      <c r="D99" s="106" t="s">
        <v>20</v>
      </c>
      <c r="E99" s="106" t="s">
        <v>37</v>
      </c>
    </row>
    <row r="100" ht="16.5" thickBot="1" thickTop="1"/>
    <row r="101" spans="1:6" ht="15.75" thickBot="1">
      <c r="A101" s="3" t="s">
        <v>9</v>
      </c>
      <c r="B101" s="3" t="s">
        <v>3</v>
      </c>
      <c r="C101" s="3" t="s">
        <v>6</v>
      </c>
      <c r="D101" s="3" t="s">
        <v>7</v>
      </c>
      <c r="E101" s="95" t="s">
        <v>8</v>
      </c>
      <c r="F101" s="3" t="s">
        <v>10</v>
      </c>
    </row>
    <row r="102" spans="1:6" ht="15">
      <c r="A102" s="44"/>
      <c r="B102" s="35"/>
      <c r="C102" s="44"/>
      <c r="D102" s="44"/>
      <c r="E102" s="45"/>
      <c r="F102" s="96"/>
    </row>
    <row r="103" spans="2:7" ht="15">
      <c r="B103" s="9"/>
      <c r="C103" s="7"/>
      <c r="D103" s="9"/>
      <c r="E103" s="9"/>
      <c r="F103" s="98"/>
      <c r="G103" s="9"/>
    </row>
    <row r="104" spans="2:7" ht="15">
      <c r="B104" s="9"/>
      <c r="C104" s="7"/>
      <c r="D104" s="9"/>
      <c r="E104" s="9"/>
      <c r="F104" s="98"/>
      <c r="G104" s="9"/>
    </row>
    <row r="105" spans="1:7" ht="15.75" thickBot="1">
      <c r="A105" s="39"/>
      <c r="B105" s="38"/>
      <c r="C105" s="39"/>
      <c r="D105" s="38"/>
      <c r="E105" s="38"/>
      <c r="F105" s="97"/>
      <c r="G105" s="38"/>
    </row>
    <row r="106" spans="1:6" ht="15.75" thickTop="1">
      <c r="A106" s="7"/>
      <c r="B106" s="9"/>
      <c r="C106" s="7"/>
      <c r="D106" s="9"/>
      <c r="E106" s="9"/>
      <c r="F106" s="98"/>
    </row>
    <row r="108" ht="15.75" thickBot="1"/>
    <row r="109" spans="1:5" ht="16.5" thickBot="1" thickTop="1">
      <c r="A109" s="106" t="s">
        <v>2</v>
      </c>
      <c r="B109" s="107" t="s">
        <v>25</v>
      </c>
      <c r="C109" s="77"/>
      <c r="D109" s="106" t="s">
        <v>18</v>
      </c>
      <c r="E109" s="106" t="s">
        <v>36</v>
      </c>
    </row>
    <row r="110" ht="16.5" thickBot="1" thickTop="1"/>
    <row r="111" spans="1:6" ht="15.75" thickBot="1">
      <c r="A111" s="3" t="s">
        <v>9</v>
      </c>
      <c r="B111" s="3" t="s">
        <v>3</v>
      </c>
      <c r="C111" s="3" t="s">
        <v>6</v>
      </c>
      <c r="D111" s="3" t="s">
        <v>7</v>
      </c>
      <c r="E111" s="95" t="s">
        <v>8</v>
      </c>
      <c r="F111" s="3" t="s">
        <v>10</v>
      </c>
    </row>
    <row r="112" spans="1:6" ht="15">
      <c r="A112" s="44"/>
      <c r="B112" s="35"/>
      <c r="C112" s="44"/>
      <c r="D112" s="44"/>
      <c r="E112" s="45"/>
      <c r="F112" s="96"/>
    </row>
    <row r="115" ht="15.75" thickBot="1"/>
    <row r="116" spans="1:5" ht="16.5" thickBot="1" thickTop="1">
      <c r="A116" s="106" t="s">
        <v>2</v>
      </c>
      <c r="B116" s="107" t="s">
        <v>25</v>
      </c>
      <c r="C116" s="77"/>
      <c r="D116" s="106" t="s">
        <v>18</v>
      </c>
      <c r="E116" s="106" t="s">
        <v>37</v>
      </c>
    </row>
    <row r="117" ht="16.5" thickBot="1" thickTop="1"/>
    <row r="118" spans="1:6" ht="15.75" thickBot="1">
      <c r="A118" s="3" t="s">
        <v>9</v>
      </c>
      <c r="B118" s="3" t="s">
        <v>3</v>
      </c>
      <c r="C118" s="3" t="s">
        <v>6</v>
      </c>
      <c r="D118" s="3" t="s">
        <v>7</v>
      </c>
      <c r="E118" s="95" t="s">
        <v>8</v>
      </c>
      <c r="F118" s="3" t="s">
        <v>10</v>
      </c>
    </row>
    <row r="119" spans="1:6" ht="15">
      <c r="A119" s="35"/>
      <c r="B119" s="44"/>
      <c r="C119" s="35"/>
      <c r="D119" s="44"/>
      <c r="E119" s="44"/>
      <c r="F119" s="100"/>
    </row>
    <row r="120" spans="2:6" ht="15">
      <c r="B120" s="9"/>
      <c r="C120" s="7"/>
      <c r="D120" s="9"/>
      <c r="E120" s="9"/>
      <c r="F120" s="98"/>
    </row>
    <row r="121" spans="2:6" ht="15">
      <c r="B121" s="9"/>
      <c r="C121" s="7"/>
      <c r="D121" s="9"/>
      <c r="E121" s="9"/>
      <c r="F121" s="98"/>
    </row>
    <row r="122" spans="1:6" ht="15.75" thickBot="1">
      <c r="A122" s="19"/>
      <c r="B122" s="20"/>
      <c r="C122" s="19"/>
      <c r="D122" s="20"/>
      <c r="E122" s="20"/>
      <c r="F122" s="101"/>
    </row>
    <row r="123" ht="16.5" thickBot="1" thickTop="1"/>
    <row r="124" spans="1:3" ht="16.5" thickBot="1">
      <c r="A124" s="22" t="s">
        <v>38</v>
      </c>
      <c r="B124" s="23"/>
      <c r="C124" s="24">
        <f>SUM(C125:C126)</f>
        <v>0</v>
      </c>
    </row>
    <row r="125" spans="2:3" ht="15.75" thickBot="1">
      <c r="B125" s="25" t="s">
        <v>39</v>
      </c>
      <c r="C125" s="26"/>
    </row>
    <row r="126" spans="2:3" ht="15.75" thickBot="1">
      <c r="B126" s="25" t="s">
        <v>40</v>
      </c>
      <c r="C126" s="26"/>
    </row>
  </sheetData>
  <sheetProtection password="D80B" sheet="1" selectLockedCells="1"/>
  <mergeCells count="13">
    <mergeCell ref="B99:C99"/>
    <mergeCell ref="B48:C48"/>
    <mergeCell ref="B58:C58"/>
    <mergeCell ref="B65:C65"/>
    <mergeCell ref="B75:C75"/>
    <mergeCell ref="B82:C82"/>
    <mergeCell ref="B92:C92"/>
    <mergeCell ref="A3:F3"/>
    <mergeCell ref="B7:C7"/>
    <mergeCell ref="B14:C14"/>
    <mergeCell ref="B24:C24"/>
    <mergeCell ref="B31:C31"/>
    <mergeCell ref="B41:C41"/>
  </mergeCells>
  <printOptions/>
  <pageMargins left="0.7" right="0.7" top="0.75" bottom="0.75" header="0.3" footer="0.3"/>
  <pageSetup horizontalDpi="600" verticalDpi="600" orientation="portrait" paperSize="9" r:id="rId1"/>
  <headerFooter>
    <oddHeader>&amp;C&amp;F</oddHeader>
    <oddFooter>&amp;CStranica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26"/>
  <sheetViews>
    <sheetView showGridLines="0" view="pageBreakPreview" zoomScale="80" zoomScaleNormal="75" zoomScaleSheetLayoutView="80" zoomScalePageLayoutView="75" workbookViewId="0" topLeftCell="A1">
      <selection activeCell="F1" sqref="F1"/>
    </sheetView>
  </sheetViews>
  <sheetFormatPr defaultColWidth="9.140625" defaultRowHeight="15"/>
  <cols>
    <col min="1" max="1" width="14.421875" style="0" customWidth="1"/>
    <col min="2" max="2" width="18.7109375" style="2" customWidth="1"/>
    <col min="3" max="3" width="9.421875" style="0" bestFit="1" customWidth="1"/>
    <col min="4" max="4" width="15.00390625" style="2" bestFit="1" customWidth="1"/>
    <col min="5" max="5" width="12.7109375" style="2" bestFit="1" customWidth="1"/>
    <col min="6" max="6" width="9.140625" style="92" customWidth="1"/>
    <col min="7" max="7" width="9.140625" style="2" hidden="1" customWidth="1"/>
  </cols>
  <sheetData>
    <row r="1" ht="15">
      <c r="F1" s="2"/>
    </row>
    <row r="3" spans="1:6" ht="18.75">
      <c r="A3" s="378" t="s">
        <v>56</v>
      </c>
      <c r="B3" s="357"/>
      <c r="C3" s="357"/>
      <c r="D3" s="357"/>
      <c r="E3" s="357"/>
      <c r="F3" s="357"/>
    </row>
    <row r="6" ht="15.75" thickBot="1"/>
    <row r="7" spans="1:5" ht="16.5" thickBot="1" thickTop="1">
      <c r="A7" s="104" t="s">
        <v>2</v>
      </c>
      <c r="B7" s="438" t="s">
        <v>0</v>
      </c>
      <c r="C7" s="439"/>
      <c r="D7" s="104" t="s">
        <v>5</v>
      </c>
      <c r="E7" s="104" t="s">
        <v>27</v>
      </c>
    </row>
    <row r="8" ht="16.5" thickBot="1" thickTop="1"/>
    <row r="9" spans="1:6" ht="15.75" thickBot="1">
      <c r="A9" s="3" t="s">
        <v>9</v>
      </c>
      <c r="B9" s="3" t="s">
        <v>3</v>
      </c>
      <c r="C9" s="3" t="s">
        <v>6</v>
      </c>
      <c r="D9" s="3" t="s">
        <v>7</v>
      </c>
      <c r="E9" s="95" t="s">
        <v>8</v>
      </c>
      <c r="F9" s="3" t="s">
        <v>10</v>
      </c>
    </row>
    <row r="10" spans="1:6" ht="15">
      <c r="A10" s="44"/>
      <c r="B10" s="35"/>
      <c r="C10" s="44"/>
      <c r="D10" s="44"/>
      <c r="E10" s="45"/>
      <c r="F10" s="96"/>
    </row>
    <row r="13" ht="15.75" thickBot="1"/>
    <row r="14" spans="1:5" ht="16.5" thickBot="1" thickTop="1">
      <c r="A14" s="104" t="s">
        <v>2</v>
      </c>
      <c r="B14" s="438" t="s">
        <v>0</v>
      </c>
      <c r="C14" s="439"/>
      <c r="D14" s="104" t="s">
        <v>5</v>
      </c>
      <c r="E14" s="104" t="s">
        <v>28</v>
      </c>
    </row>
    <row r="15" ht="16.5" thickBot="1" thickTop="1"/>
    <row r="16" spans="1:6" ht="15.75" thickBot="1">
      <c r="A16" s="3" t="s">
        <v>9</v>
      </c>
      <c r="B16" s="3" t="s">
        <v>3</v>
      </c>
      <c r="C16" s="3" t="s">
        <v>6</v>
      </c>
      <c r="D16" s="3" t="s">
        <v>7</v>
      </c>
      <c r="E16" s="95" t="s">
        <v>8</v>
      </c>
      <c r="F16" s="3" t="s">
        <v>10</v>
      </c>
    </row>
    <row r="17" spans="1:11" ht="15">
      <c r="A17" s="44"/>
      <c r="B17" s="35"/>
      <c r="C17" s="44"/>
      <c r="D17" s="44"/>
      <c r="E17" s="45"/>
      <c r="F17" s="96"/>
      <c r="H17" s="7"/>
      <c r="I17" s="9"/>
      <c r="J17" s="7"/>
      <c r="K17" s="9"/>
    </row>
    <row r="18" spans="9:11" ht="15">
      <c r="I18" s="2"/>
      <c r="K18" s="2"/>
    </row>
    <row r="20" spans="1:7" ht="15.75" thickBot="1">
      <c r="A20" s="39"/>
      <c r="B20" s="38"/>
      <c r="C20" s="39"/>
      <c r="D20" s="38"/>
      <c r="E20" s="38"/>
      <c r="F20" s="97"/>
      <c r="G20" s="38"/>
    </row>
    <row r="21" spans="1:7" ht="15.75" thickTop="1">
      <c r="A21" s="7"/>
      <c r="B21" s="9"/>
      <c r="C21" s="7"/>
      <c r="D21" s="9"/>
      <c r="E21" s="9"/>
      <c r="F21" s="98"/>
      <c r="G21" s="9"/>
    </row>
    <row r="23" ht="15.75" thickBot="1"/>
    <row r="24" spans="1:5" ht="16.5" thickBot="1" thickTop="1">
      <c r="A24" s="104" t="s">
        <v>2</v>
      </c>
      <c r="B24" s="438" t="s">
        <v>29</v>
      </c>
      <c r="C24" s="439"/>
      <c r="D24" s="104" t="s">
        <v>30</v>
      </c>
      <c r="E24" s="104" t="s">
        <v>27</v>
      </c>
    </row>
    <row r="25" ht="16.5" thickBot="1" thickTop="1"/>
    <row r="26" spans="1:6" ht="15.75" thickBot="1">
      <c r="A26" s="3" t="s">
        <v>9</v>
      </c>
      <c r="B26" s="3" t="s">
        <v>3</v>
      </c>
      <c r="C26" s="3" t="s">
        <v>6</v>
      </c>
      <c r="D26" s="3" t="s">
        <v>7</v>
      </c>
      <c r="E26" s="95" t="s">
        <v>8</v>
      </c>
      <c r="F26" s="3" t="s">
        <v>10</v>
      </c>
    </row>
    <row r="27" spans="1:6" ht="15">
      <c r="A27" s="44"/>
      <c r="B27" s="35"/>
      <c r="C27" s="44"/>
      <c r="D27" s="44"/>
      <c r="E27" s="45"/>
      <c r="F27" s="96"/>
    </row>
    <row r="30" ht="15.75" thickBot="1"/>
    <row r="31" spans="1:5" ht="16.5" thickBot="1" thickTop="1">
      <c r="A31" s="104" t="s">
        <v>2</v>
      </c>
      <c r="B31" s="438" t="s">
        <v>29</v>
      </c>
      <c r="C31" s="439"/>
      <c r="D31" s="104" t="s">
        <v>30</v>
      </c>
      <c r="E31" s="104" t="s">
        <v>28</v>
      </c>
    </row>
    <row r="32" ht="16.5" thickBot="1" thickTop="1"/>
    <row r="33" spans="1:6" ht="15.75" thickBot="1">
      <c r="A33" s="3" t="s">
        <v>9</v>
      </c>
      <c r="B33" s="3" t="s">
        <v>3</v>
      </c>
      <c r="C33" s="3" t="s">
        <v>6</v>
      </c>
      <c r="D33" s="3" t="s">
        <v>7</v>
      </c>
      <c r="E33" s="95" t="s">
        <v>8</v>
      </c>
      <c r="F33" s="3" t="s">
        <v>10</v>
      </c>
    </row>
    <row r="34" spans="1:6" ht="15">
      <c r="A34" s="44"/>
      <c r="B34" s="35"/>
      <c r="C34" s="44"/>
      <c r="D34" s="44"/>
      <c r="E34" s="45"/>
      <c r="F34" s="96"/>
    </row>
    <row r="35" spans="2:7" ht="15">
      <c r="B35" s="9"/>
      <c r="C35" s="7"/>
      <c r="D35" s="9"/>
      <c r="E35" s="9"/>
      <c r="F35" s="98"/>
      <c r="G35" s="9"/>
    </row>
    <row r="36" spans="2:7" ht="15">
      <c r="B36" s="9"/>
      <c r="C36" s="7"/>
      <c r="D36" s="9"/>
      <c r="E36" s="9"/>
      <c r="F36" s="98"/>
      <c r="G36" s="9"/>
    </row>
    <row r="37" spans="1:7" ht="15.75" thickBot="1">
      <c r="A37" s="39"/>
      <c r="B37" s="38"/>
      <c r="C37" s="39"/>
      <c r="D37" s="38"/>
      <c r="E37" s="38"/>
      <c r="F37" s="97"/>
      <c r="G37" s="38"/>
    </row>
    <row r="38" spans="1:7" ht="15.75" thickTop="1">
      <c r="A38" s="7"/>
      <c r="B38" s="9"/>
      <c r="C38" s="7"/>
      <c r="D38" s="9"/>
      <c r="E38" s="9"/>
      <c r="F38" s="98"/>
      <c r="G38" s="9"/>
    </row>
    <row r="39" spans="1:7" ht="15">
      <c r="A39" s="7"/>
      <c r="B39" s="9"/>
      <c r="C39" s="7"/>
      <c r="D39" s="9"/>
      <c r="E39" s="9"/>
      <c r="F39" s="98"/>
      <c r="G39" s="9"/>
    </row>
    <row r="40" ht="15.75" thickBot="1"/>
    <row r="41" spans="1:5" ht="16.5" thickBot="1" thickTop="1">
      <c r="A41" s="104" t="s">
        <v>2</v>
      </c>
      <c r="B41" s="438" t="s">
        <v>13</v>
      </c>
      <c r="C41" s="439"/>
      <c r="D41" s="104" t="s">
        <v>12</v>
      </c>
      <c r="E41" s="104" t="s">
        <v>27</v>
      </c>
    </row>
    <row r="42" ht="16.5" thickBot="1" thickTop="1"/>
    <row r="43" spans="1:6" ht="15.75" thickBot="1">
      <c r="A43" s="3" t="s">
        <v>9</v>
      </c>
      <c r="B43" s="3" t="s">
        <v>3</v>
      </c>
      <c r="C43" s="3" t="s">
        <v>6</v>
      </c>
      <c r="D43" s="3" t="s">
        <v>7</v>
      </c>
      <c r="E43" s="95" t="s">
        <v>8</v>
      </c>
      <c r="F43" s="3" t="s">
        <v>10</v>
      </c>
    </row>
    <row r="44" spans="1:6" ht="15">
      <c r="A44" s="44"/>
      <c r="B44" s="35"/>
      <c r="C44" s="44"/>
      <c r="D44" s="44"/>
      <c r="E44" s="45"/>
      <c r="F44" s="96"/>
    </row>
    <row r="47" ht="15.75" thickBot="1"/>
    <row r="48" spans="1:5" ht="16.5" thickBot="1" thickTop="1">
      <c r="A48" s="104" t="s">
        <v>2</v>
      </c>
      <c r="B48" s="438" t="s">
        <v>13</v>
      </c>
      <c r="C48" s="439"/>
      <c r="D48" s="104" t="s">
        <v>12</v>
      </c>
      <c r="E48" s="104" t="s">
        <v>28</v>
      </c>
    </row>
    <row r="49" ht="16.5" thickBot="1" thickTop="1"/>
    <row r="50" spans="1:6" ht="15.75" thickBot="1">
      <c r="A50" s="3" t="s">
        <v>9</v>
      </c>
      <c r="B50" s="3" t="s">
        <v>3</v>
      </c>
      <c r="C50" s="3" t="s">
        <v>6</v>
      </c>
      <c r="D50" s="3" t="s">
        <v>7</v>
      </c>
      <c r="E50" s="95" t="s">
        <v>8</v>
      </c>
      <c r="F50" s="3" t="s">
        <v>10</v>
      </c>
    </row>
    <row r="51" spans="1:6" ht="15">
      <c r="A51" s="44"/>
      <c r="B51" s="35"/>
      <c r="C51" s="44"/>
      <c r="D51" s="44"/>
      <c r="E51" s="45"/>
      <c r="F51" s="96"/>
    </row>
    <row r="52" spans="2:7" ht="15">
      <c r="B52" s="9"/>
      <c r="C52" s="7"/>
      <c r="D52" s="9"/>
      <c r="E52" s="9"/>
      <c r="F52" s="98"/>
      <c r="G52" s="9"/>
    </row>
    <row r="53" spans="2:7" ht="15">
      <c r="B53" s="9"/>
      <c r="C53" s="7"/>
      <c r="D53" s="9"/>
      <c r="E53" s="9"/>
      <c r="F53" s="98"/>
      <c r="G53" s="9"/>
    </row>
    <row r="54" spans="1:7" ht="15.75" thickBot="1">
      <c r="A54" s="39"/>
      <c r="B54" s="38"/>
      <c r="C54" s="39"/>
      <c r="D54" s="38"/>
      <c r="E54" s="38"/>
      <c r="F54" s="97"/>
      <c r="G54" s="38"/>
    </row>
    <row r="55" spans="1:7" ht="15.75" thickTop="1">
      <c r="A55" s="7"/>
      <c r="B55" s="9"/>
      <c r="C55" s="7"/>
      <c r="D55" s="9"/>
      <c r="E55" s="9"/>
      <c r="F55" s="98"/>
      <c r="G55" s="9"/>
    </row>
    <row r="57" ht="15.75" thickBot="1"/>
    <row r="58" spans="1:5" ht="16.5" thickBot="1" thickTop="1">
      <c r="A58" s="104" t="s">
        <v>2</v>
      </c>
      <c r="B58" s="438" t="s">
        <v>32</v>
      </c>
      <c r="C58" s="439"/>
      <c r="D58" s="104" t="s">
        <v>33</v>
      </c>
      <c r="E58" s="104" t="s">
        <v>27</v>
      </c>
    </row>
    <row r="59" ht="16.5" thickBot="1" thickTop="1"/>
    <row r="60" spans="1:6" ht="15.75" thickBot="1">
      <c r="A60" s="3" t="s">
        <v>9</v>
      </c>
      <c r="B60" s="3" t="s">
        <v>3</v>
      </c>
      <c r="C60" s="3" t="s">
        <v>6</v>
      </c>
      <c r="D60" s="3" t="s">
        <v>7</v>
      </c>
      <c r="E60" s="95" t="s">
        <v>8</v>
      </c>
      <c r="F60" s="3" t="s">
        <v>10</v>
      </c>
    </row>
    <row r="61" spans="1:6" ht="15">
      <c r="A61" s="44"/>
      <c r="B61" s="35"/>
      <c r="C61" s="44"/>
      <c r="D61" s="44"/>
      <c r="E61" s="45"/>
      <c r="F61" s="96"/>
    </row>
    <row r="64" ht="15.75" thickBot="1"/>
    <row r="65" spans="1:5" ht="16.5" thickBot="1" thickTop="1">
      <c r="A65" s="104" t="s">
        <v>2</v>
      </c>
      <c r="B65" s="438" t="s">
        <v>32</v>
      </c>
      <c r="C65" s="439"/>
      <c r="D65" s="104" t="s">
        <v>33</v>
      </c>
      <c r="E65" s="104" t="s">
        <v>28</v>
      </c>
    </row>
    <row r="66" ht="16.5" thickBot="1" thickTop="1"/>
    <row r="67" spans="1:6" ht="15.75" thickBot="1">
      <c r="A67" s="3" t="s">
        <v>9</v>
      </c>
      <c r="B67" s="3" t="s">
        <v>3</v>
      </c>
      <c r="C67" s="3" t="s">
        <v>6</v>
      </c>
      <c r="D67" s="3" t="s">
        <v>7</v>
      </c>
      <c r="E67" s="95" t="s">
        <v>8</v>
      </c>
      <c r="F67" s="3" t="s">
        <v>10</v>
      </c>
    </row>
    <row r="68" spans="1:6" ht="15">
      <c r="A68" s="44"/>
      <c r="B68" s="35"/>
      <c r="C68" s="44"/>
      <c r="D68" s="44"/>
      <c r="E68" s="45"/>
      <c r="F68" s="96"/>
    </row>
    <row r="69" spans="2:7" ht="15">
      <c r="B69" s="9"/>
      <c r="C69" s="7"/>
      <c r="D69" s="9"/>
      <c r="E69" s="9"/>
      <c r="F69" s="98"/>
      <c r="G69" s="9"/>
    </row>
    <row r="70" spans="2:7" ht="15">
      <c r="B70" s="9"/>
      <c r="C70" s="7"/>
      <c r="D70" s="9"/>
      <c r="E70" s="9"/>
      <c r="F70" s="98"/>
      <c r="G70" s="9"/>
    </row>
    <row r="71" spans="1:7" ht="15.75" thickBot="1">
      <c r="A71" s="39"/>
      <c r="B71" s="38"/>
      <c r="C71" s="39"/>
      <c r="D71" s="38"/>
      <c r="E71" s="38"/>
      <c r="F71" s="97"/>
      <c r="G71" s="38"/>
    </row>
    <row r="72" spans="1:7" ht="15.75" thickTop="1">
      <c r="A72" s="7"/>
      <c r="B72" s="9"/>
      <c r="C72" s="7"/>
      <c r="D72" s="9"/>
      <c r="E72" s="9"/>
      <c r="F72" s="98"/>
      <c r="G72" s="9"/>
    </row>
    <row r="74" ht="15.75" thickBot="1"/>
    <row r="75" spans="1:5" ht="16.5" thickBot="1" thickTop="1">
      <c r="A75" s="104" t="s">
        <v>2</v>
      </c>
      <c r="B75" s="438" t="s">
        <v>72</v>
      </c>
      <c r="C75" s="439"/>
      <c r="D75" s="104" t="s">
        <v>18</v>
      </c>
      <c r="E75" s="104" t="s">
        <v>78</v>
      </c>
    </row>
    <row r="76" ht="16.5" thickBot="1" thickTop="1"/>
    <row r="77" spans="1:6" ht="15.75" thickBot="1">
      <c r="A77" s="3" t="s">
        <v>9</v>
      </c>
      <c r="B77" s="3" t="s">
        <v>3</v>
      </c>
      <c r="C77" s="3" t="s">
        <v>6</v>
      </c>
      <c r="D77" s="3" t="s">
        <v>7</v>
      </c>
      <c r="E77" s="95" t="s">
        <v>8</v>
      </c>
      <c r="F77" s="3" t="s">
        <v>10</v>
      </c>
    </row>
    <row r="78" spans="1:6" ht="15">
      <c r="A78" s="44"/>
      <c r="B78" s="35"/>
      <c r="C78" s="44"/>
      <c r="D78" s="44"/>
      <c r="E78" s="45"/>
      <c r="F78" s="96"/>
    </row>
    <row r="81" ht="15.75" thickBot="1"/>
    <row r="82" spans="1:5" ht="16.5" thickBot="1" thickTop="1">
      <c r="A82" s="104" t="s">
        <v>2</v>
      </c>
      <c r="B82" s="438" t="s">
        <v>72</v>
      </c>
      <c r="C82" s="439"/>
      <c r="D82" s="104" t="s">
        <v>18</v>
      </c>
      <c r="E82" s="104" t="s">
        <v>79</v>
      </c>
    </row>
    <row r="83" ht="16.5" thickBot="1" thickTop="1"/>
    <row r="84" spans="1:6" ht="15.75" thickBot="1">
      <c r="A84" s="3" t="s">
        <v>9</v>
      </c>
      <c r="B84" s="3" t="s">
        <v>3</v>
      </c>
      <c r="C84" s="3" t="s">
        <v>6</v>
      </c>
      <c r="D84" s="3" t="s">
        <v>7</v>
      </c>
      <c r="E84" s="95" t="s">
        <v>8</v>
      </c>
      <c r="F84" s="3" t="s">
        <v>10</v>
      </c>
    </row>
    <row r="85" spans="1:6" ht="15">
      <c r="A85" s="44"/>
      <c r="B85" s="35"/>
      <c r="C85" s="44"/>
      <c r="D85" s="44"/>
      <c r="E85" s="45"/>
      <c r="F85" s="96"/>
    </row>
    <row r="86" spans="2:7" ht="15">
      <c r="B86" s="9"/>
      <c r="C86" s="7"/>
      <c r="D86" s="9"/>
      <c r="E86" s="9"/>
      <c r="F86" s="98"/>
      <c r="G86" s="9"/>
    </row>
    <row r="87" spans="2:7" ht="15">
      <c r="B87" s="9"/>
      <c r="C87" s="7"/>
      <c r="D87" s="9"/>
      <c r="E87" s="9"/>
      <c r="F87" s="98"/>
      <c r="G87" s="9"/>
    </row>
    <row r="88" spans="1:7" ht="15.75" thickBot="1">
      <c r="A88" s="39"/>
      <c r="B88" s="38"/>
      <c r="C88" s="39"/>
      <c r="D88" s="38"/>
      <c r="E88" s="38"/>
      <c r="F88" s="97"/>
      <c r="G88" s="38"/>
    </row>
    <row r="89" spans="1:7" ht="15.75" thickTop="1">
      <c r="A89" s="7"/>
      <c r="B89" s="9"/>
      <c r="C89" s="7"/>
      <c r="D89" s="9"/>
      <c r="E89" s="9"/>
      <c r="F89" s="98"/>
      <c r="G89" s="9"/>
    </row>
    <row r="91" ht="15.75" thickBot="1"/>
    <row r="92" spans="1:5" ht="16.5" thickBot="1" thickTop="1">
      <c r="A92" s="104" t="s">
        <v>2</v>
      </c>
      <c r="B92" s="438" t="s">
        <v>19</v>
      </c>
      <c r="C92" s="440"/>
      <c r="D92" s="104" t="s">
        <v>20</v>
      </c>
      <c r="E92" s="104" t="s">
        <v>36</v>
      </c>
    </row>
    <row r="93" ht="16.5" thickBot="1" thickTop="1"/>
    <row r="94" spans="1:6" ht="15.75" thickBot="1">
      <c r="A94" s="3" t="s">
        <v>9</v>
      </c>
      <c r="B94" s="3" t="s">
        <v>3</v>
      </c>
      <c r="C94" s="3" t="s">
        <v>6</v>
      </c>
      <c r="D94" s="3" t="s">
        <v>7</v>
      </c>
      <c r="E94" s="95" t="s">
        <v>8</v>
      </c>
      <c r="F94" s="3" t="s">
        <v>10</v>
      </c>
    </row>
    <row r="95" spans="1:6" ht="15">
      <c r="A95" s="44"/>
      <c r="B95" s="35"/>
      <c r="C95" s="44"/>
      <c r="D95" s="44"/>
      <c r="E95" s="45"/>
      <c r="F95" s="96"/>
    </row>
    <row r="98" ht="15.75" thickBot="1"/>
    <row r="99" spans="1:5" ht="16.5" thickBot="1" thickTop="1">
      <c r="A99" s="104" t="s">
        <v>2</v>
      </c>
      <c r="B99" s="438" t="s">
        <v>19</v>
      </c>
      <c r="C99" s="440"/>
      <c r="D99" s="104" t="s">
        <v>20</v>
      </c>
      <c r="E99" s="104" t="s">
        <v>37</v>
      </c>
    </row>
    <row r="100" ht="16.5" thickBot="1" thickTop="1"/>
    <row r="101" spans="1:6" ht="15.75" thickBot="1">
      <c r="A101" s="3" t="s">
        <v>9</v>
      </c>
      <c r="B101" s="3" t="s">
        <v>3</v>
      </c>
      <c r="C101" s="3" t="s">
        <v>6</v>
      </c>
      <c r="D101" s="3" t="s">
        <v>7</v>
      </c>
      <c r="E101" s="95" t="s">
        <v>8</v>
      </c>
      <c r="F101" s="3" t="s">
        <v>10</v>
      </c>
    </row>
    <row r="102" spans="1:6" ht="15">
      <c r="A102" s="44"/>
      <c r="B102" s="35"/>
      <c r="C102" s="44"/>
      <c r="D102" s="44"/>
      <c r="E102" s="45"/>
      <c r="F102" s="96"/>
    </row>
    <row r="103" spans="2:7" ht="15">
      <c r="B103" s="9"/>
      <c r="C103" s="7"/>
      <c r="D103" s="9"/>
      <c r="E103" s="9"/>
      <c r="F103" s="98"/>
      <c r="G103" s="9"/>
    </row>
    <row r="104" spans="2:7" ht="15">
      <c r="B104" s="9"/>
      <c r="C104" s="7"/>
      <c r="D104" s="9"/>
      <c r="E104" s="9"/>
      <c r="F104" s="98"/>
      <c r="G104" s="9"/>
    </row>
    <row r="105" spans="1:7" ht="15.75" thickBot="1">
      <c r="A105" s="39"/>
      <c r="B105" s="38"/>
      <c r="C105" s="39"/>
      <c r="D105" s="38"/>
      <c r="E105" s="38"/>
      <c r="F105" s="97"/>
      <c r="G105" s="38"/>
    </row>
    <row r="106" spans="1:6" ht="15.75" thickTop="1">
      <c r="A106" s="7"/>
      <c r="B106" s="9"/>
      <c r="C106" s="7"/>
      <c r="D106" s="9"/>
      <c r="E106" s="9"/>
      <c r="F106" s="98"/>
    </row>
    <row r="108" ht="15.75" thickBot="1"/>
    <row r="109" spans="1:5" ht="16.5" thickBot="1" thickTop="1">
      <c r="A109" s="104" t="s">
        <v>2</v>
      </c>
      <c r="B109" s="105" t="s">
        <v>25</v>
      </c>
      <c r="C109" s="78"/>
      <c r="D109" s="104" t="s">
        <v>18</v>
      </c>
      <c r="E109" s="104" t="s">
        <v>36</v>
      </c>
    </row>
    <row r="110" ht="16.5" thickBot="1" thickTop="1"/>
    <row r="111" spans="1:6" ht="15.75" thickBot="1">
      <c r="A111" s="3" t="s">
        <v>9</v>
      </c>
      <c r="B111" s="3" t="s">
        <v>3</v>
      </c>
      <c r="C111" s="3" t="s">
        <v>6</v>
      </c>
      <c r="D111" s="3" t="s">
        <v>7</v>
      </c>
      <c r="E111" s="95" t="s">
        <v>8</v>
      </c>
      <c r="F111" s="3" t="s">
        <v>10</v>
      </c>
    </row>
    <row r="112" spans="1:6" ht="15">
      <c r="A112" s="44"/>
      <c r="B112" s="35"/>
      <c r="C112" s="44"/>
      <c r="D112" s="44"/>
      <c r="E112" s="45"/>
      <c r="F112" s="96"/>
    </row>
    <row r="115" ht="15.75" thickBot="1"/>
    <row r="116" spans="1:5" ht="16.5" thickBot="1" thickTop="1">
      <c r="A116" s="104" t="s">
        <v>2</v>
      </c>
      <c r="B116" s="105" t="s">
        <v>25</v>
      </c>
      <c r="C116" s="78"/>
      <c r="D116" s="104" t="s">
        <v>18</v>
      </c>
      <c r="E116" s="104" t="s">
        <v>37</v>
      </c>
    </row>
    <row r="117" ht="16.5" thickBot="1" thickTop="1"/>
    <row r="118" spans="1:6" ht="15.75" thickBot="1">
      <c r="A118" s="3" t="s">
        <v>9</v>
      </c>
      <c r="B118" s="3" t="s">
        <v>3</v>
      </c>
      <c r="C118" s="3" t="s">
        <v>6</v>
      </c>
      <c r="D118" s="3" t="s">
        <v>7</v>
      </c>
      <c r="E118" s="95" t="s">
        <v>8</v>
      </c>
      <c r="F118" s="3" t="s">
        <v>10</v>
      </c>
    </row>
    <row r="119" spans="1:9" ht="15">
      <c r="A119" s="35"/>
      <c r="B119" s="44"/>
      <c r="C119" s="35"/>
      <c r="D119" s="44"/>
      <c r="E119" s="44"/>
      <c r="F119" s="100"/>
      <c r="I119" s="40"/>
    </row>
    <row r="120" spans="2:9" ht="15">
      <c r="B120" s="9"/>
      <c r="C120" s="7"/>
      <c r="D120" s="9"/>
      <c r="E120" s="9"/>
      <c r="F120" s="98"/>
      <c r="I120" s="40"/>
    </row>
    <row r="121" spans="2:9" ht="15">
      <c r="B121" s="9"/>
      <c r="C121" s="7"/>
      <c r="D121" s="9"/>
      <c r="E121" s="9"/>
      <c r="F121" s="98"/>
      <c r="I121" s="40"/>
    </row>
    <row r="122" spans="1:6" ht="15.75" thickBot="1">
      <c r="A122" s="19"/>
      <c r="B122" s="20"/>
      <c r="C122" s="19"/>
      <c r="D122" s="20"/>
      <c r="E122" s="20"/>
      <c r="F122" s="101"/>
    </row>
    <row r="123" ht="16.5" thickBot="1" thickTop="1"/>
    <row r="124" spans="1:3" ht="16.5" thickBot="1">
      <c r="A124" s="22" t="s">
        <v>38</v>
      </c>
      <c r="B124" s="23"/>
      <c r="C124" s="24">
        <f>SUM(C125:C126)</f>
        <v>0</v>
      </c>
    </row>
    <row r="125" spans="2:3" ht="15.75" thickBot="1">
      <c r="B125" s="25" t="s">
        <v>39</v>
      </c>
      <c r="C125" s="26"/>
    </row>
    <row r="126" spans="2:3" ht="15.75" thickBot="1">
      <c r="B126" s="25" t="s">
        <v>40</v>
      </c>
      <c r="C126" s="26"/>
    </row>
  </sheetData>
  <sheetProtection password="D80B" sheet="1" selectLockedCells="1"/>
  <mergeCells count="13">
    <mergeCell ref="B99:C99"/>
    <mergeCell ref="B48:C48"/>
    <mergeCell ref="B58:C58"/>
    <mergeCell ref="B65:C65"/>
    <mergeCell ref="B75:C75"/>
    <mergeCell ref="B82:C82"/>
    <mergeCell ref="B92:C92"/>
    <mergeCell ref="A3:F3"/>
    <mergeCell ref="B7:C7"/>
    <mergeCell ref="B14:C14"/>
    <mergeCell ref="B24:C24"/>
    <mergeCell ref="B31:C31"/>
    <mergeCell ref="B41:C41"/>
  </mergeCells>
  <printOptions/>
  <pageMargins left="0.7" right="0.7" top="0.75" bottom="0.75" header="0.3" footer="0.3"/>
  <pageSetup horizontalDpi="600" verticalDpi="600" orientation="portrait" paperSize="9" r:id="rId1"/>
  <headerFooter>
    <oddHeader>&amp;C&amp;F</oddHeader>
    <oddFooter>&amp;CStranica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26"/>
  <sheetViews>
    <sheetView showGridLines="0" view="pageBreakPreview" zoomScaleNormal="75" zoomScaleSheetLayoutView="100" zoomScalePageLayoutView="75" workbookViewId="0" topLeftCell="A1">
      <selection activeCell="H1" sqref="H1"/>
    </sheetView>
  </sheetViews>
  <sheetFormatPr defaultColWidth="9.140625" defaultRowHeight="15"/>
  <cols>
    <col min="1" max="1" width="14.421875" style="0" customWidth="1"/>
    <col min="2" max="2" width="13.7109375" style="2" bestFit="1" customWidth="1"/>
    <col min="3" max="3" width="9.421875" style="0" bestFit="1" customWidth="1"/>
    <col min="4" max="4" width="15.00390625" style="2" bestFit="1" customWidth="1"/>
    <col min="5" max="5" width="12.7109375" style="2" bestFit="1" customWidth="1"/>
    <col min="6" max="6" width="9.140625" style="92" customWidth="1"/>
    <col min="7" max="7" width="9.140625" style="2" hidden="1" customWidth="1"/>
  </cols>
  <sheetData>
    <row r="1" ht="15">
      <c r="F1" s="2"/>
    </row>
    <row r="3" spans="1:6" ht="18.75">
      <c r="A3" s="378" t="s">
        <v>57</v>
      </c>
      <c r="B3" s="357"/>
      <c r="C3" s="357"/>
      <c r="D3" s="357"/>
      <c r="E3" s="357"/>
      <c r="F3" s="357"/>
    </row>
    <row r="6" ht="15.75" thickBot="1"/>
    <row r="7" spans="1:5" ht="16.5" thickBot="1" thickTop="1">
      <c r="A7" s="102" t="s">
        <v>2</v>
      </c>
      <c r="B7" s="441" t="s">
        <v>0</v>
      </c>
      <c r="C7" s="442"/>
      <c r="D7" s="102" t="s">
        <v>5</v>
      </c>
      <c r="E7" s="102" t="s">
        <v>27</v>
      </c>
    </row>
    <row r="8" ht="16.5" thickBot="1" thickTop="1"/>
    <row r="9" spans="1:6" ht="15.75" thickBot="1">
      <c r="A9" s="3" t="s">
        <v>9</v>
      </c>
      <c r="B9" s="3" t="s">
        <v>3</v>
      </c>
      <c r="C9" s="3" t="s">
        <v>6</v>
      </c>
      <c r="D9" s="3" t="s">
        <v>7</v>
      </c>
      <c r="E9" s="95" t="s">
        <v>8</v>
      </c>
      <c r="F9" s="3" t="s">
        <v>10</v>
      </c>
    </row>
    <row r="10" spans="1:6" ht="15">
      <c r="A10" s="44"/>
      <c r="B10" s="35"/>
      <c r="C10" s="44"/>
      <c r="D10" s="44"/>
      <c r="E10" s="45"/>
      <c r="F10" s="96"/>
    </row>
    <row r="13" ht="15.75" thickBot="1"/>
    <row r="14" spans="1:5" ht="16.5" thickBot="1" thickTop="1">
      <c r="A14" s="102" t="s">
        <v>2</v>
      </c>
      <c r="B14" s="441" t="s">
        <v>0</v>
      </c>
      <c r="C14" s="442"/>
      <c r="D14" s="102" t="s">
        <v>5</v>
      </c>
      <c r="E14" s="102" t="s">
        <v>28</v>
      </c>
    </row>
    <row r="15" ht="16.5" thickBot="1" thickTop="1"/>
    <row r="16" spans="1:6" ht="15.75" thickBot="1">
      <c r="A16" s="3" t="s">
        <v>9</v>
      </c>
      <c r="B16" s="3" t="s">
        <v>3</v>
      </c>
      <c r="C16" s="3" t="s">
        <v>6</v>
      </c>
      <c r="D16" s="3" t="s">
        <v>7</v>
      </c>
      <c r="E16" s="95" t="s">
        <v>8</v>
      </c>
      <c r="F16" s="3" t="s">
        <v>10</v>
      </c>
    </row>
    <row r="17" spans="1:11" ht="15">
      <c r="A17" s="44"/>
      <c r="B17" s="35"/>
      <c r="C17" s="44"/>
      <c r="D17" s="44"/>
      <c r="E17" s="45"/>
      <c r="F17" s="96"/>
      <c r="H17" s="7"/>
      <c r="I17" s="9"/>
      <c r="J17" s="7"/>
      <c r="K17" s="9"/>
    </row>
    <row r="18" spans="9:11" ht="15">
      <c r="I18" s="2"/>
      <c r="K18" s="2"/>
    </row>
    <row r="20" spans="1:7" ht="15.75" thickBot="1">
      <c r="A20" s="39"/>
      <c r="B20" s="38"/>
      <c r="C20" s="39"/>
      <c r="D20" s="38"/>
      <c r="E20" s="38"/>
      <c r="F20" s="97"/>
      <c r="G20" s="38"/>
    </row>
    <row r="21" spans="1:7" ht="15.75" thickTop="1">
      <c r="A21" s="7"/>
      <c r="B21" s="9"/>
      <c r="C21" s="7"/>
      <c r="D21" s="9"/>
      <c r="E21" s="9"/>
      <c r="F21" s="98"/>
      <c r="G21" s="9"/>
    </row>
    <row r="23" ht="15.75" thickBot="1"/>
    <row r="24" spans="1:5" ht="16.5" thickBot="1" thickTop="1">
      <c r="A24" s="102" t="s">
        <v>2</v>
      </c>
      <c r="B24" s="441" t="s">
        <v>29</v>
      </c>
      <c r="C24" s="442"/>
      <c r="D24" s="102" t="s">
        <v>30</v>
      </c>
      <c r="E24" s="102" t="s">
        <v>27</v>
      </c>
    </row>
    <row r="25" ht="16.5" thickBot="1" thickTop="1"/>
    <row r="26" spans="1:6" ht="15.75" thickBot="1">
      <c r="A26" s="3" t="s">
        <v>9</v>
      </c>
      <c r="B26" s="3" t="s">
        <v>3</v>
      </c>
      <c r="C26" s="3" t="s">
        <v>6</v>
      </c>
      <c r="D26" s="3" t="s">
        <v>7</v>
      </c>
      <c r="E26" s="95" t="s">
        <v>8</v>
      </c>
      <c r="F26" s="3" t="s">
        <v>10</v>
      </c>
    </row>
    <row r="27" spans="1:6" ht="15">
      <c r="A27" s="44"/>
      <c r="B27" s="35"/>
      <c r="C27" s="44"/>
      <c r="D27" s="44"/>
      <c r="E27" s="45"/>
      <c r="F27" s="96"/>
    </row>
    <row r="30" ht="15.75" thickBot="1"/>
    <row r="31" spans="1:5" ht="16.5" thickBot="1" thickTop="1">
      <c r="A31" s="102" t="s">
        <v>2</v>
      </c>
      <c r="B31" s="441" t="s">
        <v>29</v>
      </c>
      <c r="C31" s="442"/>
      <c r="D31" s="102" t="s">
        <v>30</v>
      </c>
      <c r="E31" s="102" t="s">
        <v>28</v>
      </c>
    </row>
    <row r="32" ht="16.5" thickBot="1" thickTop="1"/>
    <row r="33" spans="1:6" ht="15.75" thickBot="1">
      <c r="A33" s="3" t="s">
        <v>9</v>
      </c>
      <c r="B33" s="3" t="s">
        <v>3</v>
      </c>
      <c r="C33" s="3" t="s">
        <v>6</v>
      </c>
      <c r="D33" s="3" t="s">
        <v>7</v>
      </c>
      <c r="E33" s="95" t="s">
        <v>8</v>
      </c>
      <c r="F33" s="3" t="s">
        <v>10</v>
      </c>
    </row>
    <row r="34" spans="1:6" ht="15">
      <c r="A34" s="44"/>
      <c r="B34" s="35"/>
      <c r="C34" s="44"/>
      <c r="D34" s="44"/>
      <c r="E34" s="45"/>
      <c r="F34" s="96"/>
    </row>
    <row r="35" spans="2:7" ht="15">
      <c r="B35" s="9"/>
      <c r="C35" s="7"/>
      <c r="D35" s="9"/>
      <c r="E35" s="9"/>
      <c r="F35" s="98"/>
      <c r="G35" s="9"/>
    </row>
    <row r="36" spans="2:7" ht="15">
      <c r="B36" s="9"/>
      <c r="C36" s="7"/>
      <c r="D36" s="9"/>
      <c r="E36" s="9"/>
      <c r="F36" s="98"/>
      <c r="G36" s="9"/>
    </row>
    <row r="37" spans="1:7" ht="15.75" thickBot="1">
      <c r="A37" s="39"/>
      <c r="B37" s="38"/>
      <c r="C37" s="39"/>
      <c r="D37" s="38"/>
      <c r="E37" s="38"/>
      <c r="F37" s="97"/>
      <c r="G37" s="38"/>
    </row>
    <row r="38" spans="1:7" ht="15.75" thickTop="1">
      <c r="A38" s="7"/>
      <c r="B38" s="9"/>
      <c r="C38" s="7"/>
      <c r="D38" s="9"/>
      <c r="E38" s="9"/>
      <c r="F38" s="98"/>
      <c r="G38" s="9"/>
    </row>
    <row r="39" spans="1:7" ht="15">
      <c r="A39" s="7"/>
      <c r="B39" s="9"/>
      <c r="C39" s="7"/>
      <c r="D39" s="9"/>
      <c r="E39" s="9"/>
      <c r="F39" s="98"/>
      <c r="G39" s="9"/>
    </row>
    <row r="40" ht="15.75" thickBot="1"/>
    <row r="41" spans="1:5" ht="16.5" thickBot="1" thickTop="1">
      <c r="A41" s="102" t="s">
        <v>2</v>
      </c>
      <c r="B41" s="441" t="s">
        <v>13</v>
      </c>
      <c r="C41" s="442"/>
      <c r="D41" s="102" t="s">
        <v>12</v>
      </c>
      <c r="E41" s="102" t="s">
        <v>27</v>
      </c>
    </row>
    <row r="42" ht="16.5" thickBot="1" thickTop="1"/>
    <row r="43" spans="1:6" ht="15.75" thickBot="1">
      <c r="A43" s="3" t="s">
        <v>9</v>
      </c>
      <c r="B43" s="3" t="s">
        <v>3</v>
      </c>
      <c r="C43" s="3" t="s">
        <v>6</v>
      </c>
      <c r="D43" s="3" t="s">
        <v>7</v>
      </c>
      <c r="E43" s="95" t="s">
        <v>8</v>
      </c>
      <c r="F43" s="3" t="s">
        <v>10</v>
      </c>
    </row>
    <row r="44" spans="1:6" ht="15">
      <c r="A44" s="44"/>
      <c r="B44" s="35"/>
      <c r="C44" s="44"/>
      <c r="D44" s="44"/>
      <c r="E44" s="45"/>
      <c r="F44" s="96"/>
    </row>
    <row r="47" ht="15.75" thickBot="1"/>
    <row r="48" spans="1:5" ht="16.5" thickBot="1" thickTop="1">
      <c r="A48" s="102" t="s">
        <v>2</v>
      </c>
      <c r="B48" s="441" t="s">
        <v>13</v>
      </c>
      <c r="C48" s="442"/>
      <c r="D48" s="102" t="s">
        <v>12</v>
      </c>
      <c r="E48" s="102" t="s">
        <v>28</v>
      </c>
    </row>
    <row r="49" ht="16.5" thickBot="1" thickTop="1"/>
    <row r="50" spans="1:6" ht="15.75" thickBot="1">
      <c r="A50" s="3" t="s">
        <v>9</v>
      </c>
      <c r="B50" s="3" t="s">
        <v>3</v>
      </c>
      <c r="C50" s="3" t="s">
        <v>6</v>
      </c>
      <c r="D50" s="3" t="s">
        <v>7</v>
      </c>
      <c r="E50" s="95" t="s">
        <v>8</v>
      </c>
      <c r="F50" s="3" t="s">
        <v>10</v>
      </c>
    </row>
    <row r="51" spans="1:6" ht="15">
      <c r="A51" s="44"/>
      <c r="B51" s="35"/>
      <c r="C51" s="44"/>
      <c r="D51" s="44"/>
      <c r="E51" s="45"/>
      <c r="F51" s="96"/>
    </row>
    <row r="52" spans="2:7" ht="15">
      <c r="B52" s="9"/>
      <c r="C52" s="7"/>
      <c r="D52" s="9"/>
      <c r="E52" s="9"/>
      <c r="F52" s="98"/>
      <c r="G52" s="9"/>
    </row>
    <row r="53" spans="2:7" ht="15">
      <c r="B53" s="9"/>
      <c r="C53" s="7"/>
      <c r="D53" s="9"/>
      <c r="E53" s="9"/>
      <c r="F53" s="98"/>
      <c r="G53" s="9"/>
    </row>
    <row r="54" spans="1:7" ht="15.75" thickBot="1">
      <c r="A54" s="39"/>
      <c r="B54" s="38"/>
      <c r="C54" s="39"/>
      <c r="D54" s="38"/>
      <c r="E54" s="38"/>
      <c r="F54" s="97"/>
      <c r="G54" s="38"/>
    </row>
    <row r="55" spans="1:7" ht="15.75" thickTop="1">
      <c r="A55" s="7"/>
      <c r="B55" s="9"/>
      <c r="C55" s="7"/>
      <c r="D55" s="9"/>
      <c r="E55" s="9"/>
      <c r="F55" s="98"/>
      <c r="G55" s="9"/>
    </row>
    <row r="57" ht="15.75" thickBot="1"/>
    <row r="58" spans="1:5" ht="16.5" thickBot="1" thickTop="1">
      <c r="A58" s="102" t="s">
        <v>2</v>
      </c>
      <c r="B58" s="441" t="s">
        <v>32</v>
      </c>
      <c r="C58" s="442"/>
      <c r="D58" s="102" t="s">
        <v>33</v>
      </c>
      <c r="E58" s="102" t="s">
        <v>27</v>
      </c>
    </row>
    <row r="59" ht="16.5" thickBot="1" thickTop="1"/>
    <row r="60" spans="1:6" ht="15.75" thickBot="1">
      <c r="A60" s="3" t="s">
        <v>9</v>
      </c>
      <c r="B60" s="3" t="s">
        <v>3</v>
      </c>
      <c r="C60" s="3" t="s">
        <v>6</v>
      </c>
      <c r="D60" s="3" t="s">
        <v>7</v>
      </c>
      <c r="E60" s="95" t="s">
        <v>8</v>
      </c>
      <c r="F60" s="3" t="s">
        <v>10</v>
      </c>
    </row>
    <row r="61" spans="1:6" ht="15">
      <c r="A61" s="44"/>
      <c r="B61" s="35"/>
      <c r="C61" s="44"/>
      <c r="D61" s="44"/>
      <c r="E61" s="45"/>
      <c r="F61" s="96"/>
    </row>
    <row r="64" ht="15.75" thickBot="1"/>
    <row r="65" spans="1:5" ht="16.5" thickBot="1" thickTop="1">
      <c r="A65" s="102" t="s">
        <v>2</v>
      </c>
      <c r="B65" s="441" t="s">
        <v>32</v>
      </c>
      <c r="C65" s="442"/>
      <c r="D65" s="102" t="s">
        <v>33</v>
      </c>
      <c r="E65" s="102" t="s">
        <v>28</v>
      </c>
    </row>
    <row r="66" ht="16.5" thickBot="1" thickTop="1"/>
    <row r="67" spans="1:6" ht="15.75" thickBot="1">
      <c r="A67" s="3" t="s">
        <v>9</v>
      </c>
      <c r="B67" s="3" t="s">
        <v>3</v>
      </c>
      <c r="C67" s="3" t="s">
        <v>6</v>
      </c>
      <c r="D67" s="3" t="s">
        <v>7</v>
      </c>
      <c r="E67" s="95" t="s">
        <v>8</v>
      </c>
      <c r="F67" s="3" t="s">
        <v>10</v>
      </c>
    </row>
    <row r="68" spans="1:6" ht="15">
      <c r="A68" s="44"/>
      <c r="B68" s="35"/>
      <c r="C68" s="44"/>
      <c r="D68" s="44"/>
      <c r="E68" s="45"/>
      <c r="F68" s="96"/>
    </row>
    <row r="69" spans="2:7" ht="15">
      <c r="B69" s="9"/>
      <c r="C69" s="7"/>
      <c r="D69" s="9"/>
      <c r="E69" s="9"/>
      <c r="F69" s="98"/>
      <c r="G69" s="9"/>
    </row>
    <row r="70" spans="2:7" ht="15">
      <c r="B70" s="9"/>
      <c r="C70" s="7"/>
      <c r="D70" s="9"/>
      <c r="E70" s="9"/>
      <c r="F70" s="98"/>
      <c r="G70" s="9"/>
    </row>
    <row r="71" spans="1:7" ht="15.75" thickBot="1">
      <c r="A71" s="39"/>
      <c r="B71" s="38"/>
      <c r="C71" s="39"/>
      <c r="D71" s="38"/>
      <c r="E71" s="38"/>
      <c r="F71" s="97"/>
      <c r="G71" s="38"/>
    </row>
    <row r="72" spans="1:7" ht="15.75" thickTop="1">
      <c r="A72" s="7"/>
      <c r="B72" s="9"/>
      <c r="C72" s="7"/>
      <c r="D72" s="9"/>
      <c r="E72" s="9"/>
      <c r="F72" s="98"/>
      <c r="G72" s="9"/>
    </row>
    <row r="74" ht="15.75" thickBot="1"/>
    <row r="75" spans="1:5" ht="16.5" thickBot="1" thickTop="1">
      <c r="A75" s="102" t="s">
        <v>2</v>
      </c>
      <c r="B75" s="441" t="s">
        <v>72</v>
      </c>
      <c r="C75" s="442"/>
      <c r="D75" s="102" t="s">
        <v>18</v>
      </c>
      <c r="E75" s="102" t="s">
        <v>78</v>
      </c>
    </row>
    <row r="76" ht="16.5" thickBot="1" thickTop="1"/>
    <row r="77" spans="1:6" ht="15.75" thickBot="1">
      <c r="A77" s="3" t="s">
        <v>9</v>
      </c>
      <c r="B77" s="3" t="s">
        <v>3</v>
      </c>
      <c r="C77" s="3" t="s">
        <v>6</v>
      </c>
      <c r="D77" s="3" t="s">
        <v>7</v>
      </c>
      <c r="E77" s="95" t="s">
        <v>8</v>
      </c>
      <c r="F77" s="3" t="s">
        <v>10</v>
      </c>
    </row>
    <row r="78" spans="1:6" ht="15">
      <c r="A78" s="44"/>
      <c r="B78" s="35"/>
      <c r="C78" s="44"/>
      <c r="D78" s="44"/>
      <c r="E78" s="45"/>
      <c r="F78" s="96"/>
    </row>
    <row r="81" ht="15.75" thickBot="1"/>
    <row r="82" spans="1:5" ht="16.5" thickBot="1" thickTop="1">
      <c r="A82" s="102" t="s">
        <v>2</v>
      </c>
      <c r="B82" s="441" t="s">
        <v>72</v>
      </c>
      <c r="C82" s="442"/>
      <c r="D82" s="102" t="s">
        <v>18</v>
      </c>
      <c r="E82" s="102" t="s">
        <v>79</v>
      </c>
    </row>
    <row r="83" ht="16.5" thickBot="1" thickTop="1"/>
    <row r="84" spans="1:6" ht="15.75" thickBot="1">
      <c r="A84" s="3" t="s">
        <v>9</v>
      </c>
      <c r="B84" s="3" t="s">
        <v>3</v>
      </c>
      <c r="C84" s="3" t="s">
        <v>6</v>
      </c>
      <c r="D84" s="3" t="s">
        <v>7</v>
      </c>
      <c r="E84" s="95" t="s">
        <v>8</v>
      </c>
      <c r="F84" s="3" t="s">
        <v>10</v>
      </c>
    </row>
    <row r="85" spans="1:6" ht="15">
      <c r="A85" s="44"/>
      <c r="B85" s="35"/>
      <c r="C85" s="44"/>
      <c r="D85" s="44"/>
      <c r="E85" s="45"/>
      <c r="F85" s="96"/>
    </row>
    <row r="86" spans="2:7" ht="15">
      <c r="B86" s="9"/>
      <c r="C86" s="7"/>
      <c r="D86" s="9"/>
      <c r="E86" s="9"/>
      <c r="F86" s="98"/>
      <c r="G86" s="9"/>
    </row>
    <row r="87" spans="2:7" ht="15">
      <c r="B87" s="9"/>
      <c r="C87" s="7"/>
      <c r="D87" s="9"/>
      <c r="E87" s="9"/>
      <c r="F87" s="98"/>
      <c r="G87" s="9"/>
    </row>
    <row r="88" spans="1:7" ht="15.75" thickBot="1">
      <c r="A88" s="39"/>
      <c r="B88" s="38"/>
      <c r="C88" s="39"/>
      <c r="D88" s="38"/>
      <c r="E88" s="38"/>
      <c r="F88" s="97"/>
      <c r="G88" s="38"/>
    </row>
    <row r="89" spans="1:7" ht="15.75" thickTop="1">
      <c r="A89" s="7"/>
      <c r="B89" s="9"/>
      <c r="C89" s="7"/>
      <c r="D89" s="9"/>
      <c r="E89" s="9"/>
      <c r="F89" s="98"/>
      <c r="G89" s="9"/>
    </row>
    <row r="91" ht="15.75" thickBot="1"/>
    <row r="92" spans="1:5" ht="16.5" thickBot="1" thickTop="1">
      <c r="A92" s="102" t="s">
        <v>2</v>
      </c>
      <c r="B92" s="441" t="s">
        <v>19</v>
      </c>
      <c r="C92" s="443"/>
      <c r="D92" s="102" t="s">
        <v>20</v>
      </c>
      <c r="E92" s="102" t="s">
        <v>36</v>
      </c>
    </row>
    <row r="93" ht="16.5" thickBot="1" thickTop="1"/>
    <row r="94" spans="1:6" ht="15.75" thickBot="1">
      <c r="A94" s="3" t="s">
        <v>9</v>
      </c>
      <c r="B94" s="3" t="s">
        <v>3</v>
      </c>
      <c r="C94" s="3" t="s">
        <v>6</v>
      </c>
      <c r="D94" s="3" t="s">
        <v>7</v>
      </c>
      <c r="E94" s="95" t="s">
        <v>8</v>
      </c>
      <c r="F94" s="3" t="s">
        <v>10</v>
      </c>
    </row>
    <row r="95" spans="1:6" ht="15">
      <c r="A95" s="44"/>
      <c r="B95" s="35"/>
      <c r="C95" s="44"/>
      <c r="D95" s="44"/>
      <c r="E95" s="45"/>
      <c r="F95" s="96"/>
    </row>
    <row r="98" ht="15.75" thickBot="1"/>
    <row r="99" spans="1:5" ht="16.5" thickBot="1" thickTop="1">
      <c r="A99" s="102" t="s">
        <v>2</v>
      </c>
      <c r="B99" s="441" t="s">
        <v>19</v>
      </c>
      <c r="C99" s="443"/>
      <c r="D99" s="102" t="s">
        <v>20</v>
      </c>
      <c r="E99" s="102" t="s">
        <v>37</v>
      </c>
    </row>
    <row r="100" ht="16.5" thickBot="1" thickTop="1"/>
    <row r="101" spans="1:6" ht="15.75" thickBot="1">
      <c r="A101" s="3" t="s">
        <v>9</v>
      </c>
      <c r="B101" s="3" t="s">
        <v>3</v>
      </c>
      <c r="C101" s="3" t="s">
        <v>6</v>
      </c>
      <c r="D101" s="3" t="s">
        <v>7</v>
      </c>
      <c r="E101" s="95" t="s">
        <v>8</v>
      </c>
      <c r="F101" s="3" t="s">
        <v>10</v>
      </c>
    </row>
    <row r="102" spans="1:6" ht="15">
      <c r="A102" s="44"/>
      <c r="B102" s="35"/>
      <c r="C102" s="44"/>
      <c r="D102" s="44"/>
      <c r="E102" s="45"/>
      <c r="F102" s="96"/>
    </row>
    <row r="103" spans="2:7" ht="15">
      <c r="B103" s="9"/>
      <c r="C103" s="7"/>
      <c r="D103" s="9"/>
      <c r="E103" s="9"/>
      <c r="F103" s="98"/>
      <c r="G103" s="9"/>
    </row>
    <row r="104" spans="2:7" ht="15">
      <c r="B104" s="9"/>
      <c r="C104" s="7"/>
      <c r="D104" s="9"/>
      <c r="E104" s="9"/>
      <c r="F104" s="98"/>
      <c r="G104" s="9"/>
    </row>
    <row r="105" spans="1:7" ht="15.75" thickBot="1">
      <c r="A105" s="39"/>
      <c r="B105" s="38"/>
      <c r="C105" s="39"/>
      <c r="D105" s="38"/>
      <c r="E105" s="38"/>
      <c r="F105" s="97"/>
      <c r="G105" s="38"/>
    </row>
    <row r="106" spans="1:6" ht="15.75" thickTop="1">
      <c r="A106" s="7"/>
      <c r="B106" s="9"/>
      <c r="C106" s="7"/>
      <c r="D106" s="9"/>
      <c r="E106" s="9"/>
      <c r="F106" s="98"/>
    </row>
    <row r="108" ht="15.75" thickBot="1"/>
    <row r="109" spans="1:5" ht="16.5" thickBot="1" thickTop="1">
      <c r="A109" s="102" t="s">
        <v>2</v>
      </c>
      <c r="B109" s="103" t="s">
        <v>25</v>
      </c>
      <c r="C109" s="79"/>
      <c r="D109" s="102" t="s">
        <v>18</v>
      </c>
      <c r="E109" s="102" t="s">
        <v>36</v>
      </c>
    </row>
    <row r="110" ht="16.5" thickBot="1" thickTop="1"/>
    <row r="111" spans="1:6" ht="15.75" thickBot="1">
      <c r="A111" s="3" t="s">
        <v>9</v>
      </c>
      <c r="B111" s="3" t="s">
        <v>3</v>
      </c>
      <c r="C111" s="3" t="s">
        <v>6</v>
      </c>
      <c r="D111" s="3" t="s">
        <v>7</v>
      </c>
      <c r="E111" s="95" t="s">
        <v>8</v>
      </c>
      <c r="F111" s="3" t="s">
        <v>10</v>
      </c>
    </row>
    <row r="112" spans="1:6" ht="15">
      <c r="A112" s="44"/>
      <c r="B112" s="35"/>
      <c r="C112" s="44"/>
      <c r="D112" s="44"/>
      <c r="E112" s="45"/>
      <c r="F112" s="96"/>
    </row>
    <row r="115" ht="15.75" thickBot="1"/>
    <row r="116" spans="1:5" ht="16.5" thickBot="1" thickTop="1">
      <c r="A116" s="102" t="s">
        <v>2</v>
      </c>
      <c r="B116" s="103" t="s">
        <v>25</v>
      </c>
      <c r="C116" s="79"/>
      <c r="D116" s="102" t="s">
        <v>18</v>
      </c>
      <c r="E116" s="102" t="s">
        <v>37</v>
      </c>
    </row>
    <row r="117" ht="16.5" thickBot="1" thickTop="1"/>
    <row r="118" spans="1:6" ht="15.75" thickBot="1">
      <c r="A118" s="3" t="s">
        <v>9</v>
      </c>
      <c r="B118" s="3" t="s">
        <v>3</v>
      </c>
      <c r="C118" s="3" t="s">
        <v>6</v>
      </c>
      <c r="D118" s="3" t="s">
        <v>7</v>
      </c>
      <c r="E118" s="95" t="s">
        <v>8</v>
      </c>
      <c r="F118" s="3" t="s">
        <v>10</v>
      </c>
    </row>
    <row r="119" spans="1:6" ht="15">
      <c r="A119" s="35"/>
      <c r="B119" s="44"/>
      <c r="C119" s="35"/>
      <c r="D119" s="44"/>
      <c r="E119" s="44"/>
      <c r="F119" s="100"/>
    </row>
    <row r="120" spans="2:6" ht="15">
      <c r="B120" s="9"/>
      <c r="C120" s="7"/>
      <c r="D120" s="9"/>
      <c r="E120" s="9"/>
      <c r="F120" s="98"/>
    </row>
    <row r="121" spans="2:6" ht="15">
      <c r="B121" s="9"/>
      <c r="C121" s="7"/>
      <c r="D121" s="9"/>
      <c r="E121" s="9"/>
      <c r="F121" s="98"/>
    </row>
    <row r="122" spans="1:6" ht="15.75" thickBot="1">
      <c r="A122" s="19"/>
      <c r="B122" s="20"/>
      <c r="C122" s="19"/>
      <c r="D122" s="20"/>
      <c r="E122" s="20"/>
      <c r="F122" s="101"/>
    </row>
    <row r="123" ht="16.5" thickBot="1" thickTop="1"/>
    <row r="124" spans="1:3" ht="16.5" thickBot="1">
      <c r="A124" s="22" t="s">
        <v>38</v>
      </c>
      <c r="B124" s="23"/>
      <c r="C124" s="24">
        <f>SUM(C125:C126)</f>
        <v>0</v>
      </c>
    </row>
    <row r="125" spans="2:3" ht="15.75" thickBot="1">
      <c r="B125" s="25" t="s">
        <v>39</v>
      </c>
      <c r="C125" s="26"/>
    </row>
    <row r="126" spans="2:3" ht="15.75" thickBot="1">
      <c r="B126" s="25" t="s">
        <v>40</v>
      </c>
      <c r="C126" s="26"/>
    </row>
  </sheetData>
  <sheetProtection password="D80B" sheet="1" selectLockedCells="1"/>
  <mergeCells count="13">
    <mergeCell ref="B99:C99"/>
    <mergeCell ref="B48:C48"/>
    <mergeCell ref="B58:C58"/>
    <mergeCell ref="B65:C65"/>
    <mergeCell ref="B75:C75"/>
    <mergeCell ref="B82:C82"/>
    <mergeCell ref="B92:C92"/>
    <mergeCell ref="A3:F3"/>
    <mergeCell ref="B7:C7"/>
    <mergeCell ref="B14:C14"/>
    <mergeCell ref="B24:C24"/>
    <mergeCell ref="B31:C31"/>
    <mergeCell ref="B41:C41"/>
  </mergeCells>
  <printOptions/>
  <pageMargins left="0.7" right="0.7" top="0.75" bottom="0.75" header="0.3" footer="0.3"/>
  <pageSetup horizontalDpi="600" verticalDpi="600" orientation="portrait" paperSize="9" r:id="rId1"/>
  <headerFooter>
    <oddHeader>&amp;C&amp;F</oddHeader>
    <oddFooter>&amp;CStranica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26"/>
  <sheetViews>
    <sheetView showGridLines="0" view="pageBreakPreview" zoomScaleNormal="75" zoomScaleSheetLayoutView="100" zoomScalePageLayoutView="75" workbookViewId="0" topLeftCell="A1">
      <selection activeCell="H1" sqref="H1"/>
    </sheetView>
  </sheetViews>
  <sheetFormatPr defaultColWidth="9.140625" defaultRowHeight="15"/>
  <cols>
    <col min="1" max="1" width="14.421875" style="0" customWidth="1"/>
    <col min="2" max="2" width="13.7109375" style="2" bestFit="1" customWidth="1"/>
    <col min="3" max="3" width="9.421875" style="0" bestFit="1" customWidth="1"/>
    <col min="4" max="4" width="15.00390625" style="2" bestFit="1" customWidth="1"/>
    <col min="5" max="5" width="12.7109375" style="2" bestFit="1" customWidth="1"/>
    <col min="6" max="6" width="9.140625" style="92" customWidth="1"/>
    <col min="7" max="7" width="9.140625" style="2" hidden="1" customWidth="1"/>
  </cols>
  <sheetData>
    <row r="1" ht="15">
      <c r="F1" s="2"/>
    </row>
    <row r="3" spans="1:6" ht="18.75">
      <c r="A3" s="378" t="s">
        <v>58</v>
      </c>
      <c r="B3" s="357"/>
      <c r="C3" s="357"/>
      <c r="D3" s="357"/>
      <c r="E3" s="357"/>
      <c r="F3" s="357"/>
    </row>
    <row r="6" ht="15.75" thickBot="1"/>
    <row r="7" spans="1:5" ht="16.5" thickBot="1" thickTop="1">
      <c r="A7" s="93" t="s">
        <v>2</v>
      </c>
      <c r="B7" s="444" t="s">
        <v>0</v>
      </c>
      <c r="C7" s="445"/>
      <c r="D7" s="93" t="s">
        <v>5</v>
      </c>
      <c r="E7" s="93" t="s">
        <v>27</v>
      </c>
    </row>
    <row r="8" ht="16.5" thickBot="1" thickTop="1"/>
    <row r="9" spans="1:6" ht="15.75" thickBot="1">
      <c r="A9" s="3" t="s">
        <v>9</v>
      </c>
      <c r="B9" s="3" t="s">
        <v>3</v>
      </c>
      <c r="C9" s="3" t="s">
        <v>6</v>
      </c>
      <c r="D9" s="3" t="s">
        <v>7</v>
      </c>
      <c r="E9" s="95" t="s">
        <v>8</v>
      </c>
      <c r="F9" s="3" t="s">
        <v>10</v>
      </c>
    </row>
    <row r="10" spans="1:6" ht="15">
      <c r="A10" s="44"/>
      <c r="B10" s="35"/>
      <c r="C10" s="44"/>
      <c r="D10" s="44"/>
      <c r="E10" s="45"/>
      <c r="F10" s="96"/>
    </row>
    <row r="13" ht="15.75" thickBot="1"/>
    <row r="14" spans="1:5" ht="16.5" thickBot="1" thickTop="1">
      <c r="A14" s="93" t="s">
        <v>2</v>
      </c>
      <c r="B14" s="444" t="s">
        <v>0</v>
      </c>
      <c r="C14" s="445"/>
      <c r="D14" s="93" t="s">
        <v>5</v>
      </c>
      <c r="E14" s="93" t="s">
        <v>28</v>
      </c>
    </row>
    <row r="15" ht="16.5" thickBot="1" thickTop="1"/>
    <row r="16" spans="1:6" ht="15.75" thickBot="1">
      <c r="A16" s="3" t="s">
        <v>9</v>
      </c>
      <c r="B16" s="3" t="s">
        <v>3</v>
      </c>
      <c r="C16" s="3" t="s">
        <v>6</v>
      </c>
      <c r="D16" s="3" t="s">
        <v>7</v>
      </c>
      <c r="E16" s="95" t="s">
        <v>8</v>
      </c>
      <c r="F16" s="3" t="s">
        <v>10</v>
      </c>
    </row>
    <row r="17" spans="1:11" ht="15">
      <c r="A17" s="44"/>
      <c r="B17" s="35"/>
      <c r="C17" s="44"/>
      <c r="D17" s="44"/>
      <c r="E17" s="45"/>
      <c r="F17" s="96"/>
      <c r="H17" s="7"/>
      <c r="I17" s="9"/>
      <c r="J17" s="7"/>
      <c r="K17" s="9"/>
    </row>
    <row r="18" spans="9:11" ht="15">
      <c r="I18" s="2"/>
      <c r="K18" s="2"/>
    </row>
    <row r="20" spans="1:7" ht="15.75" thickBot="1">
      <c r="A20" s="39"/>
      <c r="B20" s="38"/>
      <c r="C20" s="39"/>
      <c r="D20" s="38"/>
      <c r="E20" s="38"/>
      <c r="F20" s="97"/>
      <c r="G20" s="38"/>
    </row>
    <row r="21" spans="1:7" ht="15.75" thickTop="1">
      <c r="A21" s="7"/>
      <c r="B21" s="9"/>
      <c r="C21" s="7"/>
      <c r="D21" s="9"/>
      <c r="E21" s="9"/>
      <c r="F21" s="98"/>
      <c r="G21" s="9"/>
    </row>
    <row r="23" ht="15.75" thickBot="1"/>
    <row r="24" spans="1:5" ht="16.5" thickBot="1" thickTop="1">
      <c r="A24" s="93" t="s">
        <v>2</v>
      </c>
      <c r="B24" s="444" t="s">
        <v>29</v>
      </c>
      <c r="C24" s="445"/>
      <c r="D24" s="93" t="s">
        <v>30</v>
      </c>
      <c r="E24" s="93" t="s">
        <v>27</v>
      </c>
    </row>
    <row r="25" ht="16.5" thickBot="1" thickTop="1"/>
    <row r="26" spans="1:6" ht="15.75" thickBot="1">
      <c r="A26" s="3" t="s">
        <v>9</v>
      </c>
      <c r="B26" s="3" t="s">
        <v>3</v>
      </c>
      <c r="C26" s="3" t="s">
        <v>6</v>
      </c>
      <c r="D26" s="3" t="s">
        <v>7</v>
      </c>
      <c r="E26" s="95" t="s">
        <v>8</v>
      </c>
      <c r="F26" s="3" t="s">
        <v>10</v>
      </c>
    </row>
    <row r="27" spans="1:6" ht="15">
      <c r="A27" s="44"/>
      <c r="B27" s="35"/>
      <c r="C27" s="44"/>
      <c r="D27" s="44"/>
      <c r="E27" s="45"/>
      <c r="F27" s="96"/>
    </row>
    <row r="30" ht="15.75" thickBot="1"/>
    <row r="31" spans="1:5" ht="16.5" thickBot="1" thickTop="1">
      <c r="A31" s="93" t="s">
        <v>2</v>
      </c>
      <c r="B31" s="444" t="s">
        <v>29</v>
      </c>
      <c r="C31" s="445"/>
      <c r="D31" s="93" t="s">
        <v>30</v>
      </c>
      <c r="E31" s="93" t="s">
        <v>28</v>
      </c>
    </row>
    <row r="32" ht="16.5" thickBot="1" thickTop="1"/>
    <row r="33" spans="1:6" ht="15.75" thickBot="1">
      <c r="A33" s="3" t="s">
        <v>9</v>
      </c>
      <c r="B33" s="3" t="s">
        <v>3</v>
      </c>
      <c r="C33" s="3" t="s">
        <v>6</v>
      </c>
      <c r="D33" s="3" t="s">
        <v>7</v>
      </c>
      <c r="E33" s="95" t="s">
        <v>8</v>
      </c>
      <c r="F33" s="3" t="s">
        <v>10</v>
      </c>
    </row>
    <row r="34" spans="1:6" ht="15">
      <c r="A34" s="44"/>
      <c r="B34" s="35"/>
      <c r="C34" s="44"/>
      <c r="D34" s="44"/>
      <c r="E34" s="45"/>
      <c r="F34" s="96"/>
    </row>
    <row r="35" spans="2:7" ht="15">
      <c r="B35" s="9"/>
      <c r="C35" s="7"/>
      <c r="D35" s="9"/>
      <c r="E35" s="9"/>
      <c r="F35" s="98"/>
      <c r="G35" s="9"/>
    </row>
    <row r="36" spans="2:7" ht="15">
      <c r="B36" s="9"/>
      <c r="C36" s="7"/>
      <c r="D36" s="9"/>
      <c r="E36" s="9"/>
      <c r="F36" s="98"/>
      <c r="G36" s="9"/>
    </row>
    <row r="37" spans="1:7" ht="15.75" thickBot="1">
      <c r="A37" s="39"/>
      <c r="B37" s="38"/>
      <c r="C37" s="39"/>
      <c r="D37" s="38"/>
      <c r="E37" s="38"/>
      <c r="F37" s="97"/>
      <c r="G37" s="38"/>
    </row>
    <row r="38" spans="1:7" ht="15.75" thickTop="1">
      <c r="A38" s="7"/>
      <c r="B38" s="9"/>
      <c r="C38" s="7"/>
      <c r="D38" s="9"/>
      <c r="E38" s="9"/>
      <c r="F38" s="98"/>
      <c r="G38" s="9"/>
    </row>
    <row r="39" spans="1:7" ht="15">
      <c r="A39" s="7"/>
      <c r="B39" s="9"/>
      <c r="C39" s="7"/>
      <c r="D39" s="9"/>
      <c r="E39" s="9"/>
      <c r="F39" s="98"/>
      <c r="G39" s="9"/>
    </row>
    <row r="40" ht="15.75" thickBot="1"/>
    <row r="41" spans="1:5" ht="16.5" thickBot="1" thickTop="1">
      <c r="A41" s="93" t="s">
        <v>2</v>
      </c>
      <c r="B41" s="444" t="s">
        <v>13</v>
      </c>
      <c r="C41" s="445"/>
      <c r="D41" s="93" t="s">
        <v>12</v>
      </c>
      <c r="E41" s="93" t="s">
        <v>27</v>
      </c>
    </row>
    <row r="42" ht="16.5" thickBot="1" thickTop="1"/>
    <row r="43" spans="1:6" ht="15.75" thickBot="1">
      <c r="A43" s="3" t="s">
        <v>9</v>
      </c>
      <c r="B43" s="3" t="s">
        <v>3</v>
      </c>
      <c r="C43" s="3" t="s">
        <v>6</v>
      </c>
      <c r="D43" s="3" t="s">
        <v>7</v>
      </c>
      <c r="E43" s="95" t="s">
        <v>8</v>
      </c>
      <c r="F43" s="3" t="s">
        <v>10</v>
      </c>
    </row>
    <row r="44" spans="1:6" ht="15">
      <c r="A44" s="44"/>
      <c r="B44" s="35"/>
      <c r="C44" s="44"/>
      <c r="D44" s="44"/>
      <c r="E44" s="45"/>
      <c r="F44" s="96"/>
    </row>
    <row r="47" ht="15.75" thickBot="1"/>
    <row r="48" spans="1:5" ht="16.5" thickBot="1" thickTop="1">
      <c r="A48" s="93" t="s">
        <v>2</v>
      </c>
      <c r="B48" s="444" t="s">
        <v>13</v>
      </c>
      <c r="C48" s="445"/>
      <c r="D48" s="93" t="s">
        <v>12</v>
      </c>
      <c r="E48" s="93" t="s">
        <v>28</v>
      </c>
    </row>
    <row r="49" ht="16.5" thickBot="1" thickTop="1"/>
    <row r="50" spans="1:6" ht="15.75" thickBot="1">
      <c r="A50" s="3" t="s">
        <v>9</v>
      </c>
      <c r="B50" s="3" t="s">
        <v>3</v>
      </c>
      <c r="C50" s="3" t="s">
        <v>6</v>
      </c>
      <c r="D50" s="3" t="s">
        <v>7</v>
      </c>
      <c r="E50" s="95" t="s">
        <v>8</v>
      </c>
      <c r="F50" s="3" t="s">
        <v>10</v>
      </c>
    </row>
    <row r="51" spans="1:6" ht="15">
      <c r="A51" s="44"/>
      <c r="B51" s="35"/>
      <c r="C51" s="44"/>
      <c r="D51" s="44"/>
      <c r="E51" s="45"/>
      <c r="F51" s="96"/>
    </row>
    <row r="52" spans="2:7" ht="15">
      <c r="B52" s="9"/>
      <c r="C52" s="7"/>
      <c r="D52" s="9"/>
      <c r="E52" s="9"/>
      <c r="F52" s="98"/>
      <c r="G52" s="9"/>
    </row>
    <row r="53" spans="2:7" ht="15">
      <c r="B53" s="9"/>
      <c r="C53" s="7"/>
      <c r="D53" s="9"/>
      <c r="E53" s="9"/>
      <c r="F53" s="98"/>
      <c r="G53" s="9"/>
    </row>
    <row r="54" spans="1:7" ht="15.75" thickBot="1">
      <c r="A54" s="39"/>
      <c r="B54" s="38"/>
      <c r="C54" s="39"/>
      <c r="D54" s="38"/>
      <c r="E54" s="38"/>
      <c r="F54" s="97"/>
      <c r="G54" s="38"/>
    </row>
    <row r="55" spans="1:7" ht="15.75" thickTop="1">
      <c r="A55" s="7"/>
      <c r="B55" s="9"/>
      <c r="C55" s="7"/>
      <c r="D55" s="9"/>
      <c r="E55" s="9"/>
      <c r="F55" s="98"/>
      <c r="G55" s="9"/>
    </row>
    <row r="57" ht="15.75" thickBot="1"/>
    <row r="58" spans="1:5" ht="16.5" thickBot="1" thickTop="1">
      <c r="A58" s="93" t="s">
        <v>2</v>
      </c>
      <c r="B58" s="444" t="s">
        <v>32</v>
      </c>
      <c r="C58" s="445"/>
      <c r="D58" s="93" t="s">
        <v>33</v>
      </c>
      <c r="E58" s="93" t="s">
        <v>27</v>
      </c>
    </row>
    <row r="59" ht="16.5" thickBot="1" thickTop="1"/>
    <row r="60" spans="1:6" ht="15.75" thickBot="1">
      <c r="A60" s="3" t="s">
        <v>9</v>
      </c>
      <c r="B60" s="3" t="s">
        <v>3</v>
      </c>
      <c r="C60" s="3" t="s">
        <v>6</v>
      </c>
      <c r="D60" s="3" t="s">
        <v>7</v>
      </c>
      <c r="E60" s="95" t="s">
        <v>8</v>
      </c>
      <c r="F60" s="3" t="s">
        <v>10</v>
      </c>
    </row>
    <row r="61" spans="1:6" ht="15">
      <c r="A61" s="44"/>
      <c r="B61" s="35"/>
      <c r="C61" s="44"/>
      <c r="D61" s="44"/>
      <c r="E61" s="45"/>
      <c r="F61" s="96"/>
    </row>
    <row r="64" ht="15.75" thickBot="1"/>
    <row r="65" spans="1:5" ht="16.5" thickBot="1" thickTop="1">
      <c r="A65" s="93" t="s">
        <v>2</v>
      </c>
      <c r="B65" s="444" t="s">
        <v>32</v>
      </c>
      <c r="C65" s="445"/>
      <c r="D65" s="93" t="s">
        <v>33</v>
      </c>
      <c r="E65" s="93" t="s">
        <v>28</v>
      </c>
    </row>
    <row r="66" ht="16.5" thickBot="1" thickTop="1"/>
    <row r="67" spans="1:6" ht="15.75" thickBot="1">
      <c r="A67" s="3" t="s">
        <v>9</v>
      </c>
      <c r="B67" s="3" t="s">
        <v>3</v>
      </c>
      <c r="C67" s="3" t="s">
        <v>6</v>
      </c>
      <c r="D67" s="3" t="s">
        <v>7</v>
      </c>
      <c r="E67" s="95" t="s">
        <v>8</v>
      </c>
      <c r="F67" s="3" t="s">
        <v>10</v>
      </c>
    </row>
    <row r="68" spans="1:6" ht="15">
      <c r="A68" s="44"/>
      <c r="B68" s="35"/>
      <c r="C68" s="44"/>
      <c r="D68" s="44"/>
      <c r="E68" s="45"/>
      <c r="F68" s="96"/>
    </row>
    <row r="69" spans="2:7" ht="15">
      <c r="B69" s="9"/>
      <c r="C69" s="7"/>
      <c r="D69" s="9"/>
      <c r="E69" s="9"/>
      <c r="F69" s="98"/>
      <c r="G69" s="9"/>
    </row>
    <row r="70" spans="2:7" ht="15">
      <c r="B70" s="9"/>
      <c r="C70" s="7"/>
      <c r="D70" s="9"/>
      <c r="E70" s="9"/>
      <c r="F70" s="98"/>
      <c r="G70" s="9"/>
    </row>
    <row r="71" spans="1:7" ht="15.75" thickBot="1">
      <c r="A71" s="39"/>
      <c r="B71" s="38"/>
      <c r="C71" s="39"/>
      <c r="D71" s="38"/>
      <c r="E71" s="38"/>
      <c r="F71" s="97"/>
      <c r="G71" s="38"/>
    </row>
    <row r="72" spans="1:7" ht="15.75" thickTop="1">
      <c r="A72" s="7"/>
      <c r="B72" s="9"/>
      <c r="C72" s="7"/>
      <c r="D72" s="9"/>
      <c r="E72" s="9"/>
      <c r="F72" s="98"/>
      <c r="G72" s="9"/>
    </row>
    <row r="74" ht="15.75" thickBot="1"/>
    <row r="75" spans="1:5" ht="16.5" thickBot="1" thickTop="1">
      <c r="A75" s="93" t="s">
        <v>2</v>
      </c>
      <c r="B75" s="444" t="s">
        <v>72</v>
      </c>
      <c r="C75" s="445"/>
      <c r="D75" s="93" t="s">
        <v>18</v>
      </c>
      <c r="E75" s="93" t="s">
        <v>78</v>
      </c>
    </row>
    <row r="76" ht="16.5" thickBot="1" thickTop="1"/>
    <row r="77" spans="1:6" ht="15.75" thickBot="1">
      <c r="A77" s="3" t="s">
        <v>9</v>
      </c>
      <c r="B77" s="3" t="s">
        <v>3</v>
      </c>
      <c r="C77" s="3" t="s">
        <v>6</v>
      </c>
      <c r="D77" s="3" t="s">
        <v>7</v>
      </c>
      <c r="E77" s="95" t="s">
        <v>8</v>
      </c>
      <c r="F77" s="3" t="s">
        <v>10</v>
      </c>
    </row>
    <row r="78" spans="1:6" ht="15">
      <c r="A78" s="44"/>
      <c r="B78" s="35"/>
      <c r="C78" s="44"/>
      <c r="D78" s="44"/>
      <c r="E78" s="45"/>
      <c r="F78" s="96"/>
    </row>
    <row r="81" ht="15.75" thickBot="1"/>
    <row r="82" spans="1:5" ht="16.5" thickBot="1" thickTop="1">
      <c r="A82" s="93" t="s">
        <v>2</v>
      </c>
      <c r="B82" s="444" t="s">
        <v>72</v>
      </c>
      <c r="C82" s="445"/>
      <c r="D82" s="93" t="s">
        <v>18</v>
      </c>
      <c r="E82" s="93" t="s">
        <v>79</v>
      </c>
    </row>
    <row r="83" ht="16.5" thickBot="1" thickTop="1"/>
    <row r="84" spans="1:6" ht="15.75" thickBot="1">
      <c r="A84" s="3" t="s">
        <v>9</v>
      </c>
      <c r="B84" s="3" t="s">
        <v>3</v>
      </c>
      <c r="C84" s="3" t="s">
        <v>6</v>
      </c>
      <c r="D84" s="3" t="s">
        <v>7</v>
      </c>
      <c r="E84" s="95" t="s">
        <v>8</v>
      </c>
      <c r="F84" s="3" t="s">
        <v>10</v>
      </c>
    </row>
    <row r="85" spans="1:6" ht="15">
      <c r="A85" s="44"/>
      <c r="B85" s="35"/>
      <c r="C85" s="44"/>
      <c r="D85" s="44"/>
      <c r="E85" s="45"/>
      <c r="F85" s="96"/>
    </row>
    <row r="86" spans="2:7" ht="15">
      <c r="B86" s="9"/>
      <c r="C86" s="7"/>
      <c r="D86" s="9"/>
      <c r="E86" s="9"/>
      <c r="F86" s="98"/>
      <c r="G86" s="9"/>
    </row>
    <row r="87" spans="2:7" ht="15">
      <c r="B87" s="9"/>
      <c r="C87" s="7"/>
      <c r="D87" s="9"/>
      <c r="E87" s="9"/>
      <c r="F87" s="99"/>
      <c r="G87" s="9"/>
    </row>
    <row r="88" spans="1:7" ht="15.75" thickBot="1">
      <c r="A88" s="39"/>
      <c r="B88" s="38"/>
      <c r="C88" s="39"/>
      <c r="D88" s="38"/>
      <c r="E88" s="38"/>
      <c r="F88" s="97"/>
      <c r="G88" s="38"/>
    </row>
    <row r="89" spans="1:7" ht="15.75" thickTop="1">
      <c r="A89" s="7"/>
      <c r="B89" s="9"/>
      <c r="C89" s="7"/>
      <c r="D89" s="9"/>
      <c r="E89" s="9"/>
      <c r="F89" s="98"/>
      <c r="G89" s="9"/>
    </row>
    <row r="91" ht="15.75" thickBot="1"/>
    <row r="92" spans="1:5" ht="16.5" thickBot="1" thickTop="1">
      <c r="A92" s="93" t="s">
        <v>2</v>
      </c>
      <c r="B92" s="444" t="s">
        <v>19</v>
      </c>
      <c r="C92" s="446"/>
      <c r="D92" s="93" t="s">
        <v>20</v>
      </c>
      <c r="E92" s="93" t="s">
        <v>36</v>
      </c>
    </row>
    <row r="93" ht="16.5" thickBot="1" thickTop="1"/>
    <row r="94" spans="1:6" ht="15.75" thickBot="1">
      <c r="A94" s="3" t="s">
        <v>9</v>
      </c>
      <c r="B94" s="3" t="s">
        <v>3</v>
      </c>
      <c r="C94" s="3" t="s">
        <v>6</v>
      </c>
      <c r="D94" s="3" t="s">
        <v>7</v>
      </c>
      <c r="E94" s="95" t="s">
        <v>8</v>
      </c>
      <c r="F94" s="3" t="s">
        <v>10</v>
      </c>
    </row>
    <row r="95" spans="1:6" ht="15">
      <c r="A95" s="44"/>
      <c r="B95" s="35"/>
      <c r="C95" s="44"/>
      <c r="D95" s="44"/>
      <c r="E95" s="45"/>
      <c r="F95" s="96"/>
    </row>
    <row r="98" ht="15.75" thickBot="1"/>
    <row r="99" spans="1:5" ht="16.5" thickBot="1" thickTop="1">
      <c r="A99" s="93" t="s">
        <v>2</v>
      </c>
      <c r="B99" s="444" t="s">
        <v>19</v>
      </c>
      <c r="C99" s="446"/>
      <c r="D99" s="93" t="s">
        <v>20</v>
      </c>
      <c r="E99" s="93" t="s">
        <v>37</v>
      </c>
    </row>
    <row r="100" ht="16.5" thickBot="1" thickTop="1"/>
    <row r="101" spans="1:6" ht="15.75" thickBot="1">
      <c r="A101" s="3" t="s">
        <v>9</v>
      </c>
      <c r="B101" s="3" t="s">
        <v>3</v>
      </c>
      <c r="C101" s="3" t="s">
        <v>6</v>
      </c>
      <c r="D101" s="3" t="s">
        <v>7</v>
      </c>
      <c r="E101" s="95" t="s">
        <v>8</v>
      </c>
      <c r="F101" s="3" t="s">
        <v>10</v>
      </c>
    </row>
    <row r="102" spans="1:6" ht="15">
      <c r="A102" s="44"/>
      <c r="B102" s="35"/>
      <c r="C102" s="44"/>
      <c r="D102" s="44"/>
      <c r="E102" s="45"/>
      <c r="F102" s="96"/>
    </row>
    <row r="103" spans="2:7" ht="15">
      <c r="B103" s="9"/>
      <c r="C103" s="7"/>
      <c r="D103" s="9"/>
      <c r="E103" s="9"/>
      <c r="F103" s="98"/>
      <c r="G103" s="9"/>
    </row>
    <row r="104" spans="2:7" ht="15">
      <c r="B104" s="9"/>
      <c r="C104" s="7"/>
      <c r="D104" s="9"/>
      <c r="E104" s="9"/>
      <c r="F104" s="98"/>
      <c r="G104" s="9"/>
    </row>
    <row r="105" spans="1:7" ht="15.75" thickBot="1">
      <c r="A105" s="39"/>
      <c r="B105" s="38"/>
      <c r="C105" s="39"/>
      <c r="D105" s="38"/>
      <c r="E105" s="38"/>
      <c r="F105" s="97"/>
      <c r="G105" s="38"/>
    </row>
    <row r="106" spans="1:6" ht="15.75" thickTop="1">
      <c r="A106" s="7"/>
      <c r="B106" s="9"/>
      <c r="C106" s="7"/>
      <c r="D106" s="9"/>
      <c r="E106" s="9"/>
      <c r="F106" s="98"/>
    </row>
    <row r="108" ht="15.75" thickBot="1"/>
    <row r="109" spans="1:5" ht="16.5" thickBot="1" thickTop="1">
      <c r="A109" s="93" t="s">
        <v>2</v>
      </c>
      <c r="B109" s="94" t="s">
        <v>25</v>
      </c>
      <c r="C109" s="80"/>
      <c r="D109" s="93" t="s">
        <v>18</v>
      </c>
      <c r="E109" s="93" t="s">
        <v>36</v>
      </c>
    </row>
    <row r="110" ht="16.5" thickBot="1" thickTop="1"/>
    <row r="111" spans="1:6" ht="15.75" thickBot="1">
      <c r="A111" s="3" t="s">
        <v>9</v>
      </c>
      <c r="B111" s="3" t="s">
        <v>3</v>
      </c>
      <c r="C111" s="3" t="s">
        <v>6</v>
      </c>
      <c r="D111" s="3" t="s">
        <v>7</v>
      </c>
      <c r="E111" s="95" t="s">
        <v>8</v>
      </c>
      <c r="F111" s="3" t="s">
        <v>10</v>
      </c>
    </row>
    <row r="112" spans="1:6" ht="15">
      <c r="A112" s="44"/>
      <c r="B112" s="35"/>
      <c r="C112" s="44"/>
      <c r="D112" s="44"/>
      <c r="E112" s="45"/>
      <c r="F112" s="96"/>
    </row>
    <row r="115" ht="15.75" thickBot="1"/>
    <row r="116" spans="1:5" ht="16.5" thickBot="1" thickTop="1">
      <c r="A116" s="93" t="s">
        <v>2</v>
      </c>
      <c r="B116" s="94" t="s">
        <v>25</v>
      </c>
      <c r="C116" s="80"/>
      <c r="D116" s="93" t="s">
        <v>18</v>
      </c>
      <c r="E116" s="93" t="s">
        <v>37</v>
      </c>
    </row>
    <row r="117" ht="16.5" thickBot="1" thickTop="1"/>
    <row r="118" spans="1:6" ht="15.75" thickBot="1">
      <c r="A118" s="3" t="s">
        <v>9</v>
      </c>
      <c r="B118" s="3" t="s">
        <v>3</v>
      </c>
      <c r="C118" s="3" t="s">
        <v>6</v>
      </c>
      <c r="D118" s="3" t="s">
        <v>7</v>
      </c>
      <c r="E118" s="95" t="s">
        <v>8</v>
      </c>
      <c r="F118" s="3" t="s">
        <v>10</v>
      </c>
    </row>
    <row r="119" spans="1:6" ht="15">
      <c r="A119" s="35"/>
      <c r="B119" s="44"/>
      <c r="C119" s="35"/>
      <c r="D119" s="44"/>
      <c r="E119" s="44"/>
      <c r="F119" s="100"/>
    </row>
    <row r="120" spans="2:6" ht="15">
      <c r="B120" s="9"/>
      <c r="C120" s="7"/>
      <c r="D120" s="9"/>
      <c r="E120" s="9"/>
      <c r="F120" s="98"/>
    </row>
    <row r="121" spans="2:6" ht="15">
      <c r="B121" s="9"/>
      <c r="C121" s="7"/>
      <c r="D121" s="9"/>
      <c r="E121" s="9"/>
      <c r="F121" s="98"/>
    </row>
    <row r="122" spans="1:6" ht="15.75" thickBot="1">
      <c r="A122" s="19"/>
      <c r="B122" s="20"/>
      <c r="C122" s="19"/>
      <c r="D122" s="20"/>
      <c r="E122" s="20"/>
      <c r="F122" s="101"/>
    </row>
    <row r="123" ht="16.5" thickBot="1" thickTop="1"/>
    <row r="124" spans="1:3" ht="16.5" thickBot="1">
      <c r="A124" s="22" t="s">
        <v>38</v>
      </c>
      <c r="B124" s="23"/>
      <c r="C124" s="24">
        <f>SUM(C125:C126)</f>
        <v>0</v>
      </c>
    </row>
    <row r="125" spans="2:3" ht="15.75" thickBot="1">
      <c r="B125" s="25" t="s">
        <v>39</v>
      </c>
      <c r="C125" s="26"/>
    </row>
    <row r="126" spans="2:3" ht="15.75" thickBot="1">
      <c r="B126" s="25" t="s">
        <v>40</v>
      </c>
      <c r="C126" s="26"/>
    </row>
  </sheetData>
  <sheetProtection password="D80B" sheet="1" selectLockedCells="1"/>
  <mergeCells count="13">
    <mergeCell ref="B99:C99"/>
    <mergeCell ref="B48:C48"/>
    <mergeCell ref="B58:C58"/>
    <mergeCell ref="B65:C65"/>
    <mergeCell ref="B75:C75"/>
    <mergeCell ref="B82:C82"/>
    <mergeCell ref="B92:C92"/>
    <mergeCell ref="A3:F3"/>
    <mergeCell ref="B7:C7"/>
    <mergeCell ref="B14:C14"/>
    <mergeCell ref="B24:C24"/>
    <mergeCell ref="B31:C31"/>
    <mergeCell ref="B41:C41"/>
  </mergeCells>
  <printOptions/>
  <pageMargins left="0.7" right="0.7" top="0.75" bottom="0.75" header="0.3" footer="0.3"/>
  <pageSetup horizontalDpi="600" verticalDpi="600" orientation="portrait" paperSize="9" r:id="rId1"/>
  <headerFooter>
    <oddHeader>&amp;C&amp;F</oddHeader>
    <oddFooter>&amp;CStranica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3:M289"/>
  <sheetViews>
    <sheetView showGridLines="0" view="pageBreakPreview" zoomScaleNormal="75" zoomScaleSheetLayoutView="100" workbookViewId="0" topLeftCell="A49">
      <selection activeCell="H297" sqref="H297"/>
    </sheetView>
  </sheetViews>
  <sheetFormatPr defaultColWidth="9.140625" defaultRowHeight="15"/>
  <cols>
    <col min="1" max="1" width="18.140625" style="109" customWidth="1"/>
    <col min="2" max="2" width="9.421875" style="238" customWidth="1"/>
    <col min="3" max="3" width="16.8515625" style="238" customWidth="1"/>
    <col min="4" max="4" width="6.140625" style="237" customWidth="1"/>
    <col min="5" max="5" width="5.7109375" style="237" customWidth="1"/>
    <col min="6" max="6" width="8.57421875" style="237" customWidth="1"/>
    <col min="7" max="8" width="6.140625" style="237" customWidth="1"/>
    <col min="9" max="11" width="6.140625" style="109" customWidth="1"/>
    <col min="12" max="12" width="9.140625" style="226" customWidth="1"/>
    <col min="13" max="16384" width="9.140625" style="109" customWidth="1"/>
  </cols>
  <sheetData>
    <row r="3" spans="1:8" ht="35.25" customHeight="1">
      <c r="A3" s="455" t="s">
        <v>218</v>
      </c>
      <c r="B3" s="456"/>
      <c r="C3" s="456"/>
      <c r="D3" s="456"/>
      <c r="E3" s="456"/>
      <c r="F3" s="456"/>
      <c r="G3" s="457"/>
      <c r="H3" s="457"/>
    </row>
    <row r="4" spans="1:6" ht="18.75">
      <c r="A4" s="234"/>
      <c r="B4" s="235"/>
      <c r="C4" s="235"/>
      <c r="D4" s="236"/>
      <c r="E4" s="236"/>
      <c r="F4" s="236"/>
    </row>
    <row r="6" ht="16.5" thickBot="1"/>
    <row r="7" spans="1:8" ht="17.25" thickBot="1" thickTop="1">
      <c r="A7" s="239" t="s">
        <v>2</v>
      </c>
      <c r="B7" s="458" t="s">
        <v>0</v>
      </c>
      <c r="C7" s="459"/>
      <c r="D7" s="460" t="s">
        <v>5</v>
      </c>
      <c r="E7" s="461"/>
      <c r="F7" s="462" t="s">
        <v>27</v>
      </c>
      <c r="G7" s="463"/>
      <c r="H7" s="464"/>
    </row>
    <row r="8" spans="1:12" s="133" customFormat="1" ht="17.25" thickBot="1" thickTop="1">
      <c r="A8" s="123"/>
      <c r="B8" s="240"/>
      <c r="C8" s="241"/>
      <c r="D8" s="242"/>
      <c r="E8" s="242"/>
      <c r="F8" s="242"/>
      <c r="G8" s="243"/>
      <c r="H8" s="243"/>
      <c r="I8" s="163"/>
      <c r="J8" s="163"/>
      <c r="K8" s="163"/>
      <c r="L8" s="244"/>
    </row>
    <row r="9" spans="1:12" s="133" customFormat="1" ht="15.75" customHeight="1">
      <c r="A9" s="415" t="s">
        <v>77</v>
      </c>
      <c r="B9" s="466" t="s">
        <v>3</v>
      </c>
      <c r="C9" s="467"/>
      <c r="D9" s="470" t="s">
        <v>7</v>
      </c>
      <c r="E9" s="471"/>
      <c r="F9" s="474" t="s">
        <v>71</v>
      </c>
      <c r="G9" s="474"/>
      <c r="H9" s="475"/>
      <c r="I9" s="163"/>
      <c r="J9" s="163"/>
      <c r="K9" s="163"/>
      <c r="L9" s="244"/>
    </row>
    <row r="10" spans="1:12" s="133" customFormat="1" ht="36.75" customHeight="1" thickBot="1">
      <c r="A10" s="465"/>
      <c r="B10" s="468"/>
      <c r="C10" s="469"/>
      <c r="D10" s="472"/>
      <c r="E10" s="473"/>
      <c r="F10" s="476"/>
      <c r="G10" s="476"/>
      <c r="H10" s="477"/>
      <c r="I10" s="163"/>
      <c r="J10" s="163"/>
      <c r="K10" s="163"/>
      <c r="L10" s="244"/>
    </row>
    <row r="11" spans="1:12" s="133" customFormat="1" ht="15.75">
      <c r="A11" s="245" t="s">
        <v>1</v>
      </c>
      <c r="B11" s="453" t="str">
        <f>REZULTATI!A11</f>
        <v>Patrik Vučković</v>
      </c>
      <c r="C11" s="454"/>
      <c r="D11" s="481">
        <f>REZULTATI!B11</f>
        <v>146</v>
      </c>
      <c r="E11" s="482"/>
      <c r="F11" s="483">
        <f>REZULTATI!O11</f>
        <v>395</v>
      </c>
      <c r="G11" s="484"/>
      <c r="H11" s="484"/>
      <c r="I11" s="163"/>
      <c r="J11" s="163"/>
      <c r="K11" s="163"/>
      <c r="L11" s="244"/>
    </row>
    <row r="12" spans="1:12" s="133" customFormat="1" ht="15.75">
      <c r="A12" s="246" t="s">
        <v>11</v>
      </c>
      <c r="B12" s="478" t="str">
        <f>REZULTATI!A13</f>
        <v>Tin Naglaš</v>
      </c>
      <c r="C12" s="479"/>
      <c r="D12" s="480">
        <f>REZULTATI!B13</f>
        <v>133</v>
      </c>
      <c r="E12" s="452"/>
      <c r="F12" s="447">
        <f>REZULTATI!O13</f>
        <v>50</v>
      </c>
      <c r="G12" s="448"/>
      <c r="H12" s="448"/>
      <c r="I12" s="163"/>
      <c r="J12" s="163"/>
      <c r="K12" s="163"/>
      <c r="L12" s="244"/>
    </row>
    <row r="13" spans="1:12" s="133" customFormat="1" ht="15.75">
      <c r="A13" s="246" t="s">
        <v>15</v>
      </c>
      <c r="B13" s="478" t="str">
        <f>REZULTATI!A12</f>
        <v>Luka Kresonja</v>
      </c>
      <c r="C13" s="479"/>
      <c r="D13" s="480">
        <f>REZULTATI!B12</f>
        <v>101</v>
      </c>
      <c r="E13" s="452"/>
      <c r="F13" s="447">
        <f>REZULTATI!O12</f>
        <v>45</v>
      </c>
      <c r="G13" s="448"/>
      <c r="H13" s="448"/>
      <c r="I13" s="163"/>
      <c r="J13" s="163"/>
      <c r="K13" s="163"/>
      <c r="L13" s="244"/>
    </row>
    <row r="14" spans="1:12" s="133" customFormat="1" ht="15.75" hidden="1">
      <c r="A14" s="246" t="s">
        <v>16</v>
      </c>
      <c r="B14" s="478">
        <f>REZULTATI!A14</f>
        <v>0</v>
      </c>
      <c r="C14" s="479"/>
      <c r="D14" s="480">
        <f>REZULTATI!B14</f>
        <v>0</v>
      </c>
      <c r="E14" s="452"/>
      <c r="F14" s="447">
        <f>REZULTATI!O14</f>
        <v>0</v>
      </c>
      <c r="G14" s="448"/>
      <c r="H14" s="448"/>
      <c r="I14" s="163"/>
      <c r="J14" s="163"/>
      <c r="K14" s="163"/>
      <c r="L14" s="244"/>
    </row>
    <row r="15" spans="1:12" s="133" customFormat="1" ht="15.75" hidden="1">
      <c r="A15" s="246" t="s">
        <v>17</v>
      </c>
      <c r="B15" s="478">
        <f>REZULTATI!A15</f>
        <v>0</v>
      </c>
      <c r="C15" s="479"/>
      <c r="D15" s="480">
        <f>REZULTATI!B15</f>
        <v>0</v>
      </c>
      <c r="E15" s="452"/>
      <c r="F15" s="447">
        <f>REZULTATI!O15</f>
        <v>0</v>
      </c>
      <c r="G15" s="448"/>
      <c r="H15" s="448"/>
      <c r="I15" s="163"/>
      <c r="J15" s="163"/>
      <c r="K15" s="163"/>
      <c r="L15" s="244"/>
    </row>
    <row r="16" spans="1:12" s="133" customFormat="1" ht="15.75" hidden="1">
      <c r="A16" s="246" t="s">
        <v>46</v>
      </c>
      <c r="B16" s="478"/>
      <c r="C16" s="479"/>
      <c r="D16" s="447"/>
      <c r="E16" s="447"/>
      <c r="F16" s="447"/>
      <c r="G16" s="448"/>
      <c r="H16" s="448"/>
      <c r="I16" s="163"/>
      <c r="J16" s="163"/>
      <c r="K16" s="163"/>
      <c r="L16" s="244"/>
    </row>
    <row r="17" spans="1:12" s="133" customFormat="1" ht="15.75" hidden="1">
      <c r="A17" s="246" t="s">
        <v>47</v>
      </c>
      <c r="B17" s="478"/>
      <c r="C17" s="479"/>
      <c r="D17" s="447"/>
      <c r="E17" s="447"/>
      <c r="F17" s="447"/>
      <c r="G17" s="448"/>
      <c r="H17" s="448"/>
      <c r="I17" s="163"/>
      <c r="J17" s="163"/>
      <c r="K17" s="163"/>
      <c r="L17" s="244"/>
    </row>
    <row r="18" spans="1:12" s="133" customFormat="1" ht="15.75" hidden="1">
      <c r="A18" s="246" t="s">
        <v>43</v>
      </c>
      <c r="B18" s="478"/>
      <c r="C18" s="479"/>
      <c r="D18" s="447"/>
      <c r="E18" s="447"/>
      <c r="F18" s="447"/>
      <c r="G18" s="448"/>
      <c r="H18" s="448"/>
      <c r="I18" s="163"/>
      <c r="J18" s="163"/>
      <c r="K18" s="163"/>
      <c r="L18" s="244"/>
    </row>
    <row r="19" spans="1:12" s="133" customFormat="1" ht="15.75" hidden="1">
      <c r="A19" s="246" t="s">
        <v>44</v>
      </c>
      <c r="B19" s="478"/>
      <c r="C19" s="479"/>
      <c r="D19" s="447"/>
      <c r="E19" s="447"/>
      <c r="F19" s="447"/>
      <c r="G19" s="448"/>
      <c r="H19" s="448"/>
      <c r="I19" s="163"/>
      <c r="J19" s="163"/>
      <c r="K19" s="163"/>
      <c r="L19" s="244"/>
    </row>
    <row r="20" spans="1:12" s="133" customFormat="1" ht="15.75" hidden="1">
      <c r="A20" s="246" t="s">
        <v>45</v>
      </c>
      <c r="B20" s="478"/>
      <c r="C20" s="479"/>
      <c r="D20" s="447"/>
      <c r="E20" s="447"/>
      <c r="F20" s="447"/>
      <c r="G20" s="448"/>
      <c r="H20" s="448"/>
      <c r="I20" s="163"/>
      <c r="J20" s="163"/>
      <c r="K20" s="163"/>
      <c r="L20" s="244"/>
    </row>
    <row r="21" spans="1:12" s="133" customFormat="1" ht="15.75">
      <c r="A21" s="247"/>
      <c r="B21" s="240"/>
      <c r="C21" s="241"/>
      <c r="D21" s="242"/>
      <c r="E21" s="242"/>
      <c r="F21" s="242"/>
      <c r="G21" s="243"/>
      <c r="H21" s="243"/>
      <c r="I21" s="163"/>
      <c r="J21" s="163"/>
      <c r="K21" s="163"/>
      <c r="L21" s="244"/>
    </row>
    <row r="22" spans="1:12" s="133" customFormat="1" ht="16.5" thickBot="1">
      <c r="A22" s="123"/>
      <c r="B22" s="240"/>
      <c r="C22" s="241"/>
      <c r="D22" s="248"/>
      <c r="E22" s="248"/>
      <c r="F22" s="248"/>
      <c r="G22" s="243"/>
      <c r="H22" s="243"/>
      <c r="I22" s="163"/>
      <c r="J22" s="163"/>
      <c r="K22" s="163"/>
      <c r="L22" s="244"/>
    </row>
    <row r="23" spans="1:8" ht="17.25" thickBot="1" thickTop="1">
      <c r="A23" s="239" t="s">
        <v>2</v>
      </c>
      <c r="B23" s="458" t="s">
        <v>0</v>
      </c>
      <c r="C23" s="459"/>
      <c r="D23" s="460" t="s">
        <v>5</v>
      </c>
      <c r="E23" s="461"/>
      <c r="F23" s="462" t="s">
        <v>28</v>
      </c>
      <c r="G23" s="463"/>
      <c r="H23" s="464"/>
    </row>
    <row r="24" spans="1:8" ht="17.25" thickBot="1" thickTop="1">
      <c r="A24" s="123"/>
      <c r="B24" s="240"/>
      <c r="C24" s="241"/>
      <c r="D24" s="242"/>
      <c r="E24" s="242"/>
      <c r="F24" s="242"/>
      <c r="G24" s="243"/>
      <c r="H24" s="243"/>
    </row>
    <row r="25" spans="1:12" ht="16.5" customHeight="1">
      <c r="A25" s="415" t="s">
        <v>77</v>
      </c>
      <c r="B25" s="466" t="s">
        <v>3</v>
      </c>
      <c r="C25" s="467"/>
      <c r="D25" s="470" t="s">
        <v>7</v>
      </c>
      <c r="E25" s="471"/>
      <c r="F25" s="474" t="s">
        <v>71</v>
      </c>
      <c r="G25" s="474"/>
      <c r="H25" s="475"/>
      <c r="I25" s="163"/>
      <c r="J25" s="163"/>
      <c r="K25" s="163"/>
      <c r="L25" s="244"/>
    </row>
    <row r="26" spans="1:12" ht="32.25" customHeight="1" thickBot="1">
      <c r="A26" s="465"/>
      <c r="B26" s="468"/>
      <c r="C26" s="469"/>
      <c r="D26" s="472"/>
      <c r="E26" s="473"/>
      <c r="F26" s="476"/>
      <c r="G26" s="476"/>
      <c r="H26" s="477"/>
      <c r="I26" s="163"/>
      <c r="J26" s="163"/>
      <c r="K26" s="163"/>
      <c r="L26" s="244"/>
    </row>
    <row r="27" spans="1:12" ht="15.75">
      <c r="A27" s="245" t="s">
        <v>1</v>
      </c>
      <c r="B27" s="453" t="str">
        <f>REZULTATI!A21</f>
        <v>Lena Dubovečak</v>
      </c>
      <c r="C27" s="454"/>
      <c r="D27" s="481">
        <f>REZULTATI!B21</f>
        <v>61</v>
      </c>
      <c r="E27" s="482"/>
      <c r="F27" s="483">
        <f>REZULTATI!O21</f>
        <v>50</v>
      </c>
      <c r="G27" s="484"/>
      <c r="H27" s="484"/>
      <c r="I27" s="163"/>
      <c r="J27" s="163"/>
      <c r="K27" s="163"/>
      <c r="L27" s="244"/>
    </row>
    <row r="28" spans="1:12" ht="15.75" hidden="1">
      <c r="A28" s="246" t="s">
        <v>11</v>
      </c>
      <c r="B28" s="485"/>
      <c r="C28" s="486"/>
      <c r="D28" s="487"/>
      <c r="E28" s="488"/>
      <c r="F28" s="489"/>
      <c r="G28" s="490"/>
      <c r="H28" s="490"/>
      <c r="I28" s="163"/>
      <c r="J28" s="163"/>
      <c r="K28" s="163"/>
      <c r="L28" s="244"/>
    </row>
    <row r="29" spans="1:12" ht="15.75" hidden="1">
      <c r="A29" s="246" t="s">
        <v>15</v>
      </c>
      <c r="B29" s="485"/>
      <c r="C29" s="486"/>
      <c r="D29" s="489"/>
      <c r="E29" s="489"/>
      <c r="F29" s="489"/>
      <c r="G29" s="490"/>
      <c r="H29" s="490"/>
      <c r="I29" s="163"/>
      <c r="J29" s="163"/>
      <c r="K29" s="163"/>
      <c r="L29" s="244"/>
    </row>
    <row r="30" spans="1:12" ht="15.75" hidden="1">
      <c r="A30" s="246" t="s">
        <v>16</v>
      </c>
      <c r="B30" s="478"/>
      <c r="C30" s="479"/>
      <c r="D30" s="447"/>
      <c r="E30" s="447"/>
      <c r="F30" s="447"/>
      <c r="G30" s="448"/>
      <c r="H30" s="448"/>
      <c r="I30" s="163"/>
      <c r="J30" s="163"/>
      <c r="K30" s="163"/>
      <c r="L30" s="244"/>
    </row>
    <row r="31" spans="1:12" ht="15.75" hidden="1">
      <c r="A31" s="246" t="s">
        <v>17</v>
      </c>
      <c r="B31" s="478"/>
      <c r="C31" s="479"/>
      <c r="D31" s="447"/>
      <c r="E31" s="447"/>
      <c r="F31" s="447"/>
      <c r="G31" s="448"/>
      <c r="H31" s="448"/>
      <c r="I31" s="163"/>
      <c r="J31" s="163"/>
      <c r="K31" s="163"/>
      <c r="L31" s="244"/>
    </row>
    <row r="32" spans="1:12" ht="15.75" hidden="1">
      <c r="A32" s="246" t="s">
        <v>46</v>
      </c>
      <c r="B32" s="478"/>
      <c r="C32" s="479"/>
      <c r="D32" s="447"/>
      <c r="E32" s="447"/>
      <c r="F32" s="447"/>
      <c r="G32" s="448"/>
      <c r="H32" s="448"/>
      <c r="I32" s="163"/>
      <c r="J32" s="163"/>
      <c r="K32" s="163"/>
      <c r="L32" s="244"/>
    </row>
    <row r="33" spans="1:12" ht="15.75" hidden="1">
      <c r="A33" s="246" t="s">
        <v>47</v>
      </c>
      <c r="B33" s="478"/>
      <c r="C33" s="479"/>
      <c r="D33" s="447"/>
      <c r="E33" s="447"/>
      <c r="F33" s="447"/>
      <c r="G33" s="448"/>
      <c r="H33" s="448"/>
      <c r="I33" s="163"/>
      <c r="J33" s="163"/>
      <c r="K33" s="163"/>
      <c r="L33" s="244"/>
    </row>
    <row r="34" spans="1:12" ht="15.75" hidden="1">
      <c r="A34" s="246" t="s">
        <v>43</v>
      </c>
      <c r="B34" s="478"/>
      <c r="C34" s="479"/>
      <c r="D34" s="447"/>
      <c r="E34" s="447"/>
      <c r="F34" s="447"/>
      <c r="G34" s="448"/>
      <c r="H34" s="448"/>
      <c r="I34" s="163"/>
      <c r="J34" s="163"/>
      <c r="K34" s="163"/>
      <c r="L34" s="244"/>
    </row>
    <row r="35" spans="1:8" ht="15.75" hidden="1">
      <c r="A35" s="246" t="s">
        <v>44</v>
      </c>
      <c r="B35" s="478"/>
      <c r="C35" s="479"/>
      <c r="D35" s="447"/>
      <c r="E35" s="447"/>
      <c r="F35" s="447"/>
      <c r="G35" s="448"/>
      <c r="H35" s="448"/>
    </row>
    <row r="36" spans="1:8" ht="15.75" hidden="1">
      <c r="A36" s="246" t="s">
        <v>45</v>
      </c>
      <c r="B36" s="478"/>
      <c r="C36" s="479"/>
      <c r="D36" s="447"/>
      <c r="E36" s="447"/>
      <c r="F36" s="447"/>
      <c r="G36" s="448"/>
      <c r="H36" s="448"/>
    </row>
    <row r="37" spans="1:6" ht="15.75">
      <c r="A37" s="123"/>
      <c r="B37" s="240"/>
      <c r="C37" s="241"/>
      <c r="D37" s="242"/>
      <c r="E37" s="242"/>
      <c r="F37" s="242"/>
    </row>
    <row r="38" ht="15.75">
      <c r="A38" s="123"/>
    </row>
    <row r="39" spans="1:13" ht="16.5" thickBot="1">
      <c r="A39" s="125"/>
      <c r="B39" s="249"/>
      <c r="C39" s="249"/>
      <c r="D39" s="250"/>
      <c r="E39" s="250"/>
      <c r="F39" s="250"/>
      <c r="G39" s="250"/>
      <c r="H39" s="250"/>
      <c r="I39" s="123"/>
      <c r="J39" s="123"/>
      <c r="K39" s="123"/>
      <c r="L39" s="251"/>
      <c r="M39" s="123"/>
    </row>
    <row r="40" ht="16.5" thickTop="1"/>
    <row r="42" ht="16.5" thickBot="1"/>
    <row r="43" spans="1:8" ht="17.25" thickBot="1" thickTop="1">
      <c r="A43" s="239" t="s">
        <v>2</v>
      </c>
      <c r="B43" s="458" t="s">
        <v>29</v>
      </c>
      <c r="C43" s="459"/>
      <c r="D43" s="460" t="s">
        <v>30</v>
      </c>
      <c r="E43" s="461"/>
      <c r="F43" s="462" t="s">
        <v>27</v>
      </c>
      <c r="G43" s="463"/>
      <c r="H43" s="464"/>
    </row>
    <row r="44" spans="1:8" ht="17.25" thickBot="1" thickTop="1">
      <c r="A44" s="123"/>
      <c r="B44" s="240"/>
      <c r="C44" s="241"/>
      <c r="D44" s="242"/>
      <c r="E44" s="242"/>
      <c r="F44" s="242"/>
      <c r="G44" s="243"/>
      <c r="H44" s="243"/>
    </row>
    <row r="45" spans="1:8" ht="16.5" customHeight="1">
      <c r="A45" s="415" t="s">
        <v>77</v>
      </c>
      <c r="B45" s="466" t="s">
        <v>3</v>
      </c>
      <c r="C45" s="467"/>
      <c r="D45" s="470" t="s">
        <v>7</v>
      </c>
      <c r="E45" s="471"/>
      <c r="F45" s="474" t="s">
        <v>71</v>
      </c>
      <c r="G45" s="474"/>
      <c r="H45" s="475"/>
    </row>
    <row r="46" spans="1:8" ht="33.75" customHeight="1" thickBot="1">
      <c r="A46" s="465"/>
      <c r="B46" s="468"/>
      <c r="C46" s="469"/>
      <c r="D46" s="472"/>
      <c r="E46" s="473"/>
      <c r="F46" s="476"/>
      <c r="G46" s="476"/>
      <c r="H46" s="477"/>
    </row>
    <row r="47" spans="1:8" ht="15.75">
      <c r="A47" s="245" t="s">
        <v>1</v>
      </c>
      <c r="B47" s="491" t="str">
        <f>REZULTATI!A33</f>
        <v>Ivan Erdec</v>
      </c>
      <c r="C47" s="492"/>
      <c r="D47" s="493">
        <f>REZULTATI!B33</f>
        <v>83</v>
      </c>
      <c r="E47" s="493"/>
      <c r="F47" s="493">
        <f>REZULTATI!O33</f>
        <v>400</v>
      </c>
      <c r="G47" s="494"/>
      <c r="H47" s="494"/>
    </row>
    <row r="48" spans="1:12" ht="15">
      <c r="A48" s="246" t="s">
        <v>11</v>
      </c>
      <c r="B48" s="478" t="str">
        <f>REZULTATI!A36</f>
        <v>Matej Cerovčec</v>
      </c>
      <c r="C48" s="479"/>
      <c r="D48" s="447">
        <f>REZULTATI!B36</f>
        <v>45</v>
      </c>
      <c r="E48" s="447"/>
      <c r="F48" s="447">
        <f>REZULTATI!O36</f>
        <v>315</v>
      </c>
      <c r="G48" s="448"/>
      <c r="H48" s="448"/>
      <c r="L48" s="109"/>
    </row>
    <row r="49" spans="1:12" ht="15">
      <c r="A49" s="246" t="s">
        <v>15</v>
      </c>
      <c r="B49" s="478" t="str">
        <f>REZULTATI!A34</f>
        <v>Leon Štefičar</v>
      </c>
      <c r="C49" s="479"/>
      <c r="D49" s="447">
        <f>REZULTATI!B34</f>
        <v>32</v>
      </c>
      <c r="E49" s="447"/>
      <c r="F49" s="447">
        <f>REZULTATI!O34</f>
        <v>289</v>
      </c>
      <c r="G49" s="448"/>
      <c r="H49" s="448"/>
      <c r="L49" s="109"/>
    </row>
    <row r="50" spans="1:12" ht="15">
      <c r="A50" s="246" t="s">
        <v>16</v>
      </c>
      <c r="B50" s="478" t="str">
        <f>REZULTATI!A35</f>
        <v>Marko Pofuk</v>
      </c>
      <c r="C50" s="479"/>
      <c r="D50" s="449">
        <f>REZULTATI!B35</f>
        <v>60</v>
      </c>
      <c r="E50" s="495"/>
      <c r="F50" s="449">
        <f>REZULTATI!O35</f>
        <v>280</v>
      </c>
      <c r="G50" s="496"/>
      <c r="H50" s="495"/>
      <c r="L50" s="109"/>
    </row>
    <row r="51" spans="1:12" ht="15">
      <c r="A51" s="246" t="s">
        <v>17</v>
      </c>
      <c r="B51" s="478" t="str">
        <f>REZULTATI!A37</f>
        <v>Luka Petak</v>
      </c>
      <c r="C51" s="479"/>
      <c r="D51" s="447">
        <f>REZULTATI!B37</f>
        <v>1</v>
      </c>
      <c r="E51" s="447"/>
      <c r="F51" s="447">
        <f>REZULTATI!O37</f>
        <v>250</v>
      </c>
      <c r="G51" s="448"/>
      <c r="H51" s="448"/>
      <c r="L51" s="109"/>
    </row>
    <row r="52" spans="1:12" ht="15">
      <c r="A52" s="246" t="s">
        <v>46</v>
      </c>
      <c r="B52" s="478" t="str">
        <f>REZULTATI!A38</f>
        <v>Martin Mađar</v>
      </c>
      <c r="C52" s="479"/>
      <c r="D52" s="447">
        <f>REZULTATI!B38</f>
        <v>64</v>
      </c>
      <c r="E52" s="447"/>
      <c r="F52" s="447">
        <f>REZULTATI!O38</f>
        <v>154</v>
      </c>
      <c r="G52" s="448"/>
      <c r="H52" s="448"/>
      <c r="L52" s="109"/>
    </row>
    <row r="53" spans="1:12" ht="15" hidden="1">
      <c r="A53" s="246" t="s">
        <v>47</v>
      </c>
      <c r="B53" s="478">
        <f>REZULTATI!A39</f>
        <v>0</v>
      </c>
      <c r="C53" s="479"/>
      <c r="D53" s="447">
        <f>REZULTATI!B39</f>
        <v>0</v>
      </c>
      <c r="E53" s="447"/>
      <c r="F53" s="447">
        <f>REZULTATI!O39</f>
        <v>0</v>
      </c>
      <c r="G53" s="448"/>
      <c r="H53" s="448"/>
      <c r="L53" s="109"/>
    </row>
    <row r="54" spans="1:12" ht="15" hidden="1">
      <c r="A54" s="246" t="s">
        <v>43</v>
      </c>
      <c r="B54" s="478">
        <f>REZULTATI!A40</f>
        <v>0</v>
      </c>
      <c r="C54" s="479"/>
      <c r="D54" s="447">
        <f>REZULTATI!B40</f>
        <v>0</v>
      </c>
      <c r="E54" s="447"/>
      <c r="F54" s="447">
        <f>REZULTATI!O40</f>
        <v>0</v>
      </c>
      <c r="G54" s="448"/>
      <c r="H54" s="448"/>
      <c r="L54" s="109"/>
    </row>
    <row r="55" spans="1:12" ht="15" hidden="1">
      <c r="A55" s="246" t="s">
        <v>44</v>
      </c>
      <c r="B55" s="478">
        <f>REZULTATI!A41</f>
        <v>0</v>
      </c>
      <c r="C55" s="479"/>
      <c r="D55" s="447">
        <f>REZULTATI!B41</f>
        <v>0</v>
      </c>
      <c r="E55" s="447"/>
      <c r="F55" s="447">
        <f>REZULTATI!O41</f>
        <v>0</v>
      </c>
      <c r="G55" s="448"/>
      <c r="H55" s="448"/>
      <c r="L55" s="109"/>
    </row>
    <row r="56" spans="1:12" ht="15" hidden="1">
      <c r="A56" s="246" t="s">
        <v>45</v>
      </c>
      <c r="B56" s="478"/>
      <c r="C56" s="479"/>
      <c r="D56" s="447"/>
      <c r="E56" s="447"/>
      <c r="F56" s="447"/>
      <c r="G56" s="448"/>
      <c r="H56" s="448"/>
      <c r="L56" s="109"/>
    </row>
    <row r="57" spans="1:12" ht="18.75" customHeight="1">
      <c r="A57" s="247"/>
      <c r="B57" s="240"/>
      <c r="C57" s="241"/>
      <c r="D57" s="242"/>
      <c r="E57" s="242"/>
      <c r="F57" s="242"/>
      <c r="G57" s="243"/>
      <c r="H57" s="243"/>
      <c r="L57" s="109"/>
    </row>
    <row r="58" spans="1:12" ht="16.5" thickBot="1">
      <c r="A58" s="123"/>
      <c r="B58" s="240"/>
      <c r="C58" s="241"/>
      <c r="D58" s="248"/>
      <c r="E58" s="248"/>
      <c r="F58" s="248"/>
      <c r="G58" s="243"/>
      <c r="H58" s="243"/>
      <c r="L58" s="109"/>
    </row>
    <row r="59" spans="1:12" ht="16.5" thickBot="1" thickTop="1">
      <c r="A59" s="239" t="s">
        <v>2</v>
      </c>
      <c r="B59" s="458" t="s">
        <v>29</v>
      </c>
      <c r="C59" s="459"/>
      <c r="D59" s="460" t="s">
        <v>30</v>
      </c>
      <c r="E59" s="461"/>
      <c r="F59" s="462" t="s">
        <v>28</v>
      </c>
      <c r="G59" s="463"/>
      <c r="H59" s="464"/>
      <c r="L59" s="109"/>
    </row>
    <row r="60" spans="1:12" ht="17.25" thickBot="1" thickTop="1">
      <c r="A60" s="123"/>
      <c r="B60" s="240"/>
      <c r="C60" s="241"/>
      <c r="D60" s="242"/>
      <c r="E60" s="242"/>
      <c r="F60" s="242"/>
      <c r="G60" s="243"/>
      <c r="H60" s="243"/>
      <c r="L60" s="109"/>
    </row>
    <row r="61" spans="1:12" ht="16.5" customHeight="1">
      <c r="A61" s="415" t="s">
        <v>77</v>
      </c>
      <c r="B61" s="466" t="s">
        <v>3</v>
      </c>
      <c r="C61" s="467"/>
      <c r="D61" s="470" t="s">
        <v>7</v>
      </c>
      <c r="E61" s="471"/>
      <c r="F61" s="474" t="s">
        <v>71</v>
      </c>
      <c r="G61" s="474"/>
      <c r="H61" s="475"/>
      <c r="L61" s="109"/>
    </row>
    <row r="62" spans="1:12" ht="33.75" customHeight="1" thickBot="1">
      <c r="A62" s="465"/>
      <c r="B62" s="468"/>
      <c r="C62" s="469"/>
      <c r="D62" s="472"/>
      <c r="E62" s="473"/>
      <c r="F62" s="476"/>
      <c r="G62" s="476"/>
      <c r="H62" s="477"/>
      <c r="L62" s="109"/>
    </row>
    <row r="63" spans="1:12" ht="15">
      <c r="A63" s="245" t="s">
        <v>1</v>
      </c>
      <c r="B63" s="453" t="str">
        <f>REZULTATI!A46</f>
        <v>Silvija Pofuk</v>
      </c>
      <c r="C63" s="454"/>
      <c r="D63" s="481">
        <f>REZULTATI!B46</f>
        <v>98</v>
      </c>
      <c r="E63" s="482"/>
      <c r="F63" s="483">
        <f>REZULTATI!O46</f>
        <v>390</v>
      </c>
      <c r="G63" s="484"/>
      <c r="H63" s="484"/>
      <c r="L63" s="109"/>
    </row>
    <row r="64" spans="1:12" ht="15">
      <c r="A64" s="246" t="s">
        <v>11</v>
      </c>
      <c r="B64" s="478" t="str">
        <f>REZULTATI!A48</f>
        <v>Tamara Huten</v>
      </c>
      <c r="C64" s="479"/>
      <c r="D64" s="480">
        <f>REZULTATI!B48</f>
        <v>35</v>
      </c>
      <c r="E64" s="452"/>
      <c r="F64" s="447">
        <f>REZULTATI!O48</f>
        <v>345</v>
      </c>
      <c r="G64" s="448"/>
      <c r="H64" s="448"/>
      <c r="L64" s="109"/>
    </row>
    <row r="65" spans="1:12" ht="15">
      <c r="A65" s="246" t="s">
        <v>15</v>
      </c>
      <c r="B65" s="478" t="str">
        <f>REZULTATI!A47</f>
        <v>Eni Kušter</v>
      </c>
      <c r="C65" s="479"/>
      <c r="D65" s="480">
        <f>REZULTATI!B47</f>
        <v>50</v>
      </c>
      <c r="E65" s="452"/>
      <c r="F65" s="447">
        <f>REZULTATI!O47</f>
        <v>270</v>
      </c>
      <c r="G65" s="448"/>
      <c r="H65" s="448"/>
      <c r="L65" s="109"/>
    </row>
    <row r="66" spans="1:12" ht="15">
      <c r="A66" s="246" t="s">
        <v>16</v>
      </c>
      <c r="B66" s="478" t="str">
        <f>REZULTATI!A49</f>
        <v>Rea Dubovečak</v>
      </c>
      <c r="C66" s="479"/>
      <c r="D66" s="480">
        <f>REZULTATI!B49</f>
        <v>73</v>
      </c>
      <c r="E66" s="452"/>
      <c r="F66" s="447">
        <f>REZULTATI!O49</f>
        <v>129</v>
      </c>
      <c r="G66" s="448"/>
      <c r="H66" s="448"/>
      <c r="L66" s="109"/>
    </row>
    <row r="67" spans="1:12" ht="15" hidden="1">
      <c r="A67" s="246" t="s">
        <v>17</v>
      </c>
      <c r="B67" s="478">
        <f>REZULTATI!A50</f>
        <v>0</v>
      </c>
      <c r="C67" s="479"/>
      <c r="D67" s="480">
        <f>REZULTATI!B50</f>
        <v>0</v>
      </c>
      <c r="E67" s="452"/>
      <c r="F67" s="447">
        <f>REZULTATI!O50</f>
        <v>0</v>
      </c>
      <c r="G67" s="448"/>
      <c r="H67" s="448"/>
      <c r="L67" s="109"/>
    </row>
    <row r="68" spans="1:12" ht="15" hidden="1">
      <c r="A68" s="246" t="s">
        <v>46</v>
      </c>
      <c r="B68" s="478">
        <f>REZULTATI!A51</f>
        <v>0</v>
      </c>
      <c r="C68" s="479"/>
      <c r="D68" s="480">
        <f>REZULTATI!B51</f>
        <v>0</v>
      </c>
      <c r="E68" s="452"/>
      <c r="F68" s="447">
        <f>REZULTATI!O51</f>
        <v>0</v>
      </c>
      <c r="G68" s="448"/>
      <c r="H68" s="448"/>
      <c r="L68" s="109"/>
    </row>
    <row r="69" spans="1:12" ht="15" hidden="1">
      <c r="A69" s="246" t="s">
        <v>47</v>
      </c>
      <c r="B69" s="478">
        <f>REZULTATI!A52</f>
        <v>0</v>
      </c>
      <c r="C69" s="479"/>
      <c r="D69" s="480">
        <f>REZULTATI!B52</f>
        <v>0</v>
      </c>
      <c r="E69" s="452"/>
      <c r="F69" s="447">
        <f>REZULTATI!O52</f>
        <v>0</v>
      </c>
      <c r="G69" s="448"/>
      <c r="H69" s="448"/>
      <c r="L69" s="109"/>
    </row>
    <row r="70" spans="1:12" ht="15" hidden="1">
      <c r="A70" s="246" t="s">
        <v>43</v>
      </c>
      <c r="B70" s="478">
        <f>REZULTATI!A53</f>
        <v>0</v>
      </c>
      <c r="C70" s="479"/>
      <c r="D70" s="480">
        <f>REZULTATI!B53</f>
        <v>0</v>
      </c>
      <c r="E70" s="452"/>
      <c r="F70" s="447">
        <f>REZULTATI!O53</f>
        <v>0</v>
      </c>
      <c r="G70" s="448"/>
      <c r="H70" s="448"/>
      <c r="L70" s="109"/>
    </row>
    <row r="71" spans="1:12" ht="15" hidden="1">
      <c r="A71" s="246" t="s">
        <v>44</v>
      </c>
      <c r="B71" s="478"/>
      <c r="C71" s="479"/>
      <c r="D71" s="447"/>
      <c r="E71" s="447"/>
      <c r="F71" s="447"/>
      <c r="G71" s="448"/>
      <c r="H71" s="448"/>
      <c r="L71" s="109"/>
    </row>
    <row r="72" spans="1:12" ht="15" hidden="1">
      <c r="A72" s="246" t="s">
        <v>45</v>
      </c>
      <c r="B72" s="478"/>
      <c r="C72" s="479"/>
      <c r="D72" s="447"/>
      <c r="E72" s="447"/>
      <c r="F72" s="447"/>
      <c r="G72" s="448"/>
      <c r="H72" s="448"/>
      <c r="L72" s="109"/>
    </row>
    <row r="73" spans="1:12" ht="15.75">
      <c r="A73" s="123"/>
      <c r="B73" s="240"/>
      <c r="C73" s="241"/>
      <c r="D73" s="242"/>
      <c r="E73" s="242"/>
      <c r="F73" s="242"/>
      <c r="L73" s="109"/>
    </row>
    <row r="74" spans="1:12" ht="15.75">
      <c r="A74" s="123"/>
      <c r="B74" s="240"/>
      <c r="C74" s="241"/>
      <c r="D74" s="242"/>
      <c r="E74" s="242"/>
      <c r="F74" s="242"/>
      <c r="L74" s="109"/>
    </row>
    <row r="75" spans="1:12" ht="15.75" thickBot="1">
      <c r="A75" s="125"/>
      <c r="B75" s="249"/>
      <c r="C75" s="249"/>
      <c r="D75" s="250"/>
      <c r="E75" s="250"/>
      <c r="F75" s="250"/>
      <c r="G75" s="250"/>
      <c r="H75" s="250"/>
      <c r="L75" s="109"/>
    </row>
    <row r="76" ht="15.75" thickTop="1">
      <c r="L76" s="109"/>
    </row>
    <row r="78" ht="15.75" thickBot="1">
      <c r="L78" s="109"/>
    </row>
    <row r="79" spans="1:12" ht="16.5" thickBot="1" thickTop="1">
      <c r="A79" s="239" t="s">
        <v>2</v>
      </c>
      <c r="B79" s="458" t="s">
        <v>13</v>
      </c>
      <c r="C79" s="459"/>
      <c r="D79" s="460" t="s">
        <v>12</v>
      </c>
      <c r="E79" s="461"/>
      <c r="F79" s="462" t="s">
        <v>27</v>
      </c>
      <c r="G79" s="463"/>
      <c r="H79" s="464"/>
      <c r="L79" s="109"/>
    </row>
    <row r="80" spans="1:12" ht="17.25" thickBot="1" thickTop="1">
      <c r="A80" s="123"/>
      <c r="B80" s="240"/>
      <c r="C80" s="241"/>
      <c r="D80" s="242"/>
      <c r="E80" s="242"/>
      <c r="F80" s="242"/>
      <c r="G80" s="243"/>
      <c r="H80" s="243"/>
      <c r="L80" s="109"/>
    </row>
    <row r="81" spans="1:12" ht="15" customHeight="1">
      <c r="A81" s="415" t="s">
        <v>77</v>
      </c>
      <c r="B81" s="466" t="s">
        <v>3</v>
      </c>
      <c r="C81" s="467"/>
      <c r="D81" s="470" t="s">
        <v>7</v>
      </c>
      <c r="E81" s="471"/>
      <c r="F81" s="474" t="s">
        <v>71</v>
      </c>
      <c r="G81" s="474"/>
      <c r="H81" s="475"/>
      <c r="L81" s="109"/>
    </row>
    <row r="82" spans="1:12" ht="34.5" customHeight="1" thickBot="1">
      <c r="A82" s="465"/>
      <c r="B82" s="468"/>
      <c r="C82" s="469"/>
      <c r="D82" s="472"/>
      <c r="E82" s="473"/>
      <c r="F82" s="476"/>
      <c r="G82" s="476"/>
      <c r="H82" s="477"/>
      <c r="L82" s="109"/>
    </row>
    <row r="83" spans="1:12" ht="15">
      <c r="A83" s="245" t="s">
        <v>1</v>
      </c>
      <c r="B83" s="478" t="str">
        <f>REZULTATI!A65</f>
        <v>Valentin Mravlinčić</v>
      </c>
      <c r="C83" s="479"/>
      <c r="D83" s="480">
        <f>REZULTATI!B65</f>
        <v>2</v>
      </c>
      <c r="E83" s="452"/>
      <c r="F83" s="447">
        <f>REZULTATI!O65</f>
        <v>345</v>
      </c>
      <c r="G83" s="448"/>
      <c r="H83" s="448"/>
      <c r="L83" s="109"/>
    </row>
    <row r="84" spans="1:12" ht="15">
      <c r="A84" s="246" t="s">
        <v>11</v>
      </c>
      <c r="B84" s="478" t="str">
        <f>REZULTATI!A72</f>
        <v>Nikola Koren</v>
      </c>
      <c r="C84" s="479"/>
      <c r="D84" s="480">
        <f>REZULTATI!B72</f>
        <v>26</v>
      </c>
      <c r="E84" s="452"/>
      <c r="F84" s="447">
        <f>REZULTATI!O72</f>
        <v>335</v>
      </c>
      <c r="G84" s="448"/>
      <c r="H84" s="448"/>
      <c r="L84" s="109"/>
    </row>
    <row r="85" spans="1:12" ht="15">
      <c r="A85" s="246" t="s">
        <v>11</v>
      </c>
      <c r="B85" s="478" t="str">
        <f>REZULTATI!A68</f>
        <v>Marko Bratković</v>
      </c>
      <c r="C85" s="479"/>
      <c r="D85" s="480">
        <f>REZULTATI!B68</f>
        <v>17</v>
      </c>
      <c r="E85" s="452"/>
      <c r="F85" s="447">
        <f>REZULTATI!O68</f>
        <v>328</v>
      </c>
      <c r="G85" s="448"/>
      <c r="H85" s="448"/>
      <c r="L85" s="109"/>
    </row>
    <row r="86" spans="1:12" ht="15">
      <c r="A86" s="246" t="s">
        <v>16</v>
      </c>
      <c r="B86" s="478" t="str">
        <f>REZULTATI!A67</f>
        <v>Bruno Bračko</v>
      </c>
      <c r="C86" s="479"/>
      <c r="D86" s="480">
        <f>REZULTATI!B67</f>
        <v>87</v>
      </c>
      <c r="E86" s="452"/>
      <c r="F86" s="447">
        <f>REZULTATI!O67</f>
        <v>307</v>
      </c>
      <c r="G86" s="448"/>
      <c r="H86" s="448"/>
      <c r="L86" s="109"/>
    </row>
    <row r="87" spans="1:12" ht="15">
      <c r="A87" s="246" t="s">
        <v>17</v>
      </c>
      <c r="B87" s="478" t="str">
        <f>REZULTATI!A69</f>
        <v>Dino Kovač</v>
      </c>
      <c r="C87" s="479"/>
      <c r="D87" s="480">
        <f>REZULTATI!B69</f>
        <v>68</v>
      </c>
      <c r="E87" s="452"/>
      <c r="F87" s="447">
        <f>REZULTATI!O69</f>
        <v>275</v>
      </c>
      <c r="G87" s="448"/>
      <c r="H87" s="448"/>
      <c r="L87" s="109"/>
    </row>
    <row r="88" spans="1:12" ht="15">
      <c r="A88" s="246" t="s">
        <v>46</v>
      </c>
      <c r="B88" s="478" t="str">
        <f>REZULTATI!A74</f>
        <v>Antonio Loparić</v>
      </c>
      <c r="C88" s="479"/>
      <c r="D88" s="480">
        <f>REZULTATI!B74</f>
        <v>33</v>
      </c>
      <c r="E88" s="452"/>
      <c r="F88" s="447">
        <f>REZULTATI!O74</f>
        <v>230</v>
      </c>
      <c r="G88" s="448"/>
      <c r="H88" s="448"/>
      <c r="L88" s="109"/>
    </row>
    <row r="89" spans="1:12" ht="18.75" customHeight="1">
      <c r="A89" s="246" t="s">
        <v>47</v>
      </c>
      <c r="B89" s="478" t="str">
        <f>REZULTATI!A73</f>
        <v>Mateo Naglaš</v>
      </c>
      <c r="C89" s="479"/>
      <c r="D89" s="480">
        <f>REZULTATI!B73</f>
        <v>90</v>
      </c>
      <c r="E89" s="452"/>
      <c r="F89" s="447">
        <f>REZULTATI!O73</f>
        <v>72</v>
      </c>
      <c r="G89" s="448"/>
      <c r="H89" s="448"/>
      <c r="L89" s="109"/>
    </row>
    <row r="90" spans="1:12" ht="15">
      <c r="A90" s="246" t="s">
        <v>43</v>
      </c>
      <c r="B90" s="485" t="str">
        <f>REZULTATI!A64</f>
        <v>Dominik Galić</v>
      </c>
      <c r="C90" s="486"/>
      <c r="D90" s="487">
        <f>REZULTATI!B64</f>
        <v>97</v>
      </c>
      <c r="E90" s="488"/>
      <c r="F90" s="489">
        <f>REZULTATI!O64</f>
        <v>50</v>
      </c>
      <c r="G90" s="490"/>
      <c r="H90" s="490"/>
      <c r="L90" s="109"/>
    </row>
    <row r="91" spans="1:12" ht="18.75" customHeight="1">
      <c r="A91" s="246" t="s">
        <v>44</v>
      </c>
      <c r="B91" s="478" t="str">
        <f>REZULTATI!A66</f>
        <v>Valentino Bobek</v>
      </c>
      <c r="C91" s="479"/>
      <c r="D91" s="480">
        <f>REZULTATI!B66</f>
        <v>91</v>
      </c>
      <c r="E91" s="452"/>
      <c r="F91" s="447">
        <f>REZULTATI!O66</f>
        <v>42</v>
      </c>
      <c r="G91" s="448"/>
      <c r="H91" s="448"/>
      <c r="L91" s="109"/>
    </row>
    <row r="92" spans="1:12" ht="15">
      <c r="A92" s="246" t="s">
        <v>45</v>
      </c>
      <c r="B92" s="478" t="str">
        <f>REZULTATI!A75</f>
        <v>Zlatko Cujzek</v>
      </c>
      <c r="C92" s="479"/>
      <c r="D92" s="480">
        <f>REZULTATI!B75</f>
        <v>30</v>
      </c>
      <c r="E92" s="452"/>
      <c r="F92" s="447">
        <f>REZULTATI!O75</f>
        <v>39</v>
      </c>
      <c r="G92" s="448"/>
      <c r="H92" s="448"/>
      <c r="L92" s="109"/>
    </row>
    <row r="93" spans="1:12" ht="15">
      <c r="A93" s="246" t="s">
        <v>42</v>
      </c>
      <c r="B93" s="478" t="str">
        <f>REZULTATI!A70</f>
        <v>Ivan Božak</v>
      </c>
      <c r="C93" s="479"/>
      <c r="D93" s="480">
        <f>REZULTATI!B70</f>
        <v>86</v>
      </c>
      <c r="E93" s="452"/>
      <c r="F93" s="447">
        <f>REZULTATI!O70</f>
        <v>37</v>
      </c>
      <c r="G93" s="448"/>
      <c r="H93" s="448"/>
      <c r="L93" s="109"/>
    </row>
    <row r="94" spans="1:8" s="316" customFormat="1" ht="15">
      <c r="A94" s="246" t="s">
        <v>41</v>
      </c>
      <c r="B94" s="478" t="str">
        <f>REZULTATI!A71</f>
        <v>Karlo Bobek</v>
      </c>
      <c r="C94" s="479"/>
      <c r="D94" s="480">
        <f>REZULTATI!B71</f>
        <v>111</v>
      </c>
      <c r="E94" s="452"/>
      <c r="F94" s="447">
        <f>REZULTATI!O71</f>
        <v>36</v>
      </c>
      <c r="G94" s="448"/>
      <c r="H94" s="448"/>
    </row>
    <row r="95" spans="1:12" ht="15">
      <c r="A95" s="123"/>
      <c r="B95" s="109"/>
      <c r="C95" s="109"/>
      <c r="D95" s="109"/>
      <c r="E95" s="109"/>
      <c r="F95" s="109"/>
      <c r="G95" s="109"/>
      <c r="H95" s="109"/>
      <c r="L95" s="109"/>
    </row>
    <row r="96" spans="1:12" ht="18.75" customHeight="1" thickBot="1">
      <c r="A96" s="123"/>
      <c r="L96" s="109"/>
    </row>
    <row r="97" spans="1:12" ht="16.5" thickBot="1" thickTop="1">
      <c r="A97" s="239" t="s">
        <v>2</v>
      </c>
      <c r="B97" s="458" t="s">
        <v>13</v>
      </c>
      <c r="C97" s="459"/>
      <c r="D97" s="460" t="s">
        <v>12</v>
      </c>
      <c r="E97" s="461"/>
      <c r="F97" s="462" t="s">
        <v>28</v>
      </c>
      <c r="G97" s="463"/>
      <c r="H97" s="464"/>
      <c r="L97" s="109"/>
    </row>
    <row r="98" spans="1:12" ht="17.25" thickBot="1" thickTop="1">
      <c r="A98" s="123"/>
      <c r="B98" s="240"/>
      <c r="C98" s="241"/>
      <c r="D98" s="242"/>
      <c r="E98" s="242"/>
      <c r="F98" s="242"/>
      <c r="G98" s="243"/>
      <c r="H98" s="243"/>
      <c r="L98" s="109"/>
    </row>
    <row r="99" spans="1:12" ht="15" customHeight="1">
      <c r="A99" s="415" t="s">
        <v>77</v>
      </c>
      <c r="B99" s="466" t="s">
        <v>3</v>
      </c>
      <c r="C99" s="467"/>
      <c r="D99" s="470" t="s">
        <v>7</v>
      </c>
      <c r="E99" s="471"/>
      <c r="F99" s="474" t="s">
        <v>71</v>
      </c>
      <c r="G99" s="474"/>
      <c r="H99" s="475"/>
      <c r="L99" s="109"/>
    </row>
    <row r="100" spans="1:12" ht="35.25" customHeight="1" thickBot="1">
      <c r="A100" s="465"/>
      <c r="B100" s="468"/>
      <c r="C100" s="469"/>
      <c r="D100" s="472"/>
      <c r="E100" s="473"/>
      <c r="F100" s="476"/>
      <c r="G100" s="476"/>
      <c r="H100" s="477"/>
      <c r="L100" s="109"/>
    </row>
    <row r="101" spans="1:12" ht="15">
      <c r="A101" s="245" t="s">
        <v>1</v>
      </c>
      <c r="B101" s="453" t="str">
        <f>REZULTATI!A84</f>
        <v>Nika Geček</v>
      </c>
      <c r="C101" s="454"/>
      <c r="D101" s="481">
        <f>REZULTATI!B84</f>
        <v>137</v>
      </c>
      <c r="E101" s="482"/>
      <c r="F101" s="483">
        <f>REZULTATI!O84</f>
        <v>385</v>
      </c>
      <c r="G101" s="484"/>
      <c r="H101" s="484"/>
      <c r="L101" s="109"/>
    </row>
    <row r="102" spans="1:12" ht="15">
      <c r="A102" s="246" t="s">
        <v>11</v>
      </c>
      <c r="B102" s="478" t="str">
        <f>REZULTATI!A85</f>
        <v>Iva Pofuk</v>
      </c>
      <c r="C102" s="479"/>
      <c r="D102" s="480">
        <f>REZULTATI!B85</f>
        <v>5</v>
      </c>
      <c r="E102" s="452"/>
      <c r="F102" s="447">
        <f>REZULTATI!O85</f>
        <v>342</v>
      </c>
      <c r="G102" s="448"/>
      <c r="H102" s="448"/>
      <c r="L102" s="109"/>
    </row>
    <row r="103" spans="1:12" ht="15">
      <c r="A103" s="246" t="s">
        <v>11</v>
      </c>
      <c r="B103" s="478" t="str">
        <f>REZULTATI!A89</f>
        <v>Marija Pašalić</v>
      </c>
      <c r="C103" s="479"/>
      <c r="D103" s="480">
        <f>REZULTATI!B89</f>
        <v>3</v>
      </c>
      <c r="E103" s="452"/>
      <c r="F103" s="447">
        <f>REZULTATI!O89</f>
        <v>235</v>
      </c>
      <c r="G103" s="448"/>
      <c r="H103" s="448"/>
      <c r="L103" s="109"/>
    </row>
    <row r="104" spans="1:12" ht="15">
      <c r="A104" s="246" t="s">
        <v>16</v>
      </c>
      <c r="B104" s="478" t="str">
        <f>REZULTATI!A86</f>
        <v>Larisa Bajsić</v>
      </c>
      <c r="C104" s="479"/>
      <c r="D104" s="480">
        <f>REZULTATI!B86</f>
        <v>126</v>
      </c>
      <c r="E104" s="452"/>
      <c r="F104" s="447">
        <f>REZULTATI!O86</f>
        <v>206</v>
      </c>
      <c r="G104" s="448"/>
      <c r="H104" s="448"/>
      <c r="L104" s="109"/>
    </row>
    <row r="105" spans="1:12" ht="15">
      <c r="A105" s="246" t="s">
        <v>17</v>
      </c>
      <c r="B105" s="478" t="str">
        <f>REZULTATI!A90</f>
        <v>Blaženka Ratkaj</v>
      </c>
      <c r="C105" s="479"/>
      <c r="D105" s="480">
        <f>REZULTATI!B90</f>
        <v>30</v>
      </c>
      <c r="E105" s="452"/>
      <c r="F105" s="447">
        <f>REZULTATI!O90</f>
        <v>115</v>
      </c>
      <c r="G105" s="448"/>
      <c r="H105" s="448"/>
      <c r="L105" s="109"/>
    </row>
    <row r="106" spans="1:12" ht="15">
      <c r="A106" s="246" t="s">
        <v>46</v>
      </c>
      <c r="B106" s="478" t="str">
        <f>REZULTATI!A88</f>
        <v>Lara Šincek Cilinder</v>
      </c>
      <c r="C106" s="479"/>
      <c r="D106" s="480">
        <f>REZULTATI!B88</f>
        <v>61</v>
      </c>
      <c r="E106" s="452"/>
      <c r="F106" s="447">
        <f>REZULTATI!O88</f>
        <v>82</v>
      </c>
      <c r="G106" s="448"/>
      <c r="H106" s="448"/>
      <c r="L106" s="109"/>
    </row>
    <row r="107" spans="1:12" ht="18.75" customHeight="1">
      <c r="A107" s="246" t="s">
        <v>47</v>
      </c>
      <c r="B107" s="478" t="str">
        <f>REZULTATI!A87</f>
        <v>Mihaela Belčić</v>
      </c>
      <c r="C107" s="479"/>
      <c r="D107" s="480">
        <f>REZULTATI!B87</f>
        <v>105</v>
      </c>
      <c r="E107" s="452"/>
      <c r="F107" s="447">
        <f>REZULTATI!O87</f>
        <v>42</v>
      </c>
      <c r="G107" s="448"/>
      <c r="H107" s="448"/>
      <c r="L107" s="109"/>
    </row>
    <row r="108" spans="1:12" ht="15" hidden="1">
      <c r="A108" s="246" t="s">
        <v>43</v>
      </c>
      <c r="B108" s="478">
        <f>REZULTATI!A92</f>
        <v>0</v>
      </c>
      <c r="C108" s="479"/>
      <c r="D108" s="480">
        <f>REZULTATI!B92</f>
        <v>0</v>
      </c>
      <c r="E108" s="452"/>
      <c r="F108" s="447">
        <f>REZULTATI!O92</f>
        <v>0</v>
      </c>
      <c r="G108" s="448"/>
      <c r="H108" s="448"/>
      <c r="L108" s="109"/>
    </row>
    <row r="109" spans="1:12" ht="15" hidden="1">
      <c r="A109" s="246" t="s">
        <v>44</v>
      </c>
      <c r="B109" s="478">
        <f>REZULTATI!A93</f>
        <v>0</v>
      </c>
      <c r="C109" s="479"/>
      <c r="D109" s="480">
        <f>REZULTATI!B93</f>
        <v>0</v>
      </c>
      <c r="E109" s="452"/>
      <c r="F109" s="447">
        <f>REZULTATI!O93</f>
        <v>0</v>
      </c>
      <c r="G109" s="448"/>
      <c r="H109" s="448"/>
      <c r="L109" s="109"/>
    </row>
    <row r="110" spans="1:12" ht="15" hidden="1">
      <c r="A110" s="246" t="s">
        <v>45</v>
      </c>
      <c r="B110" s="478">
        <f>REZULTATI!A93</f>
        <v>0</v>
      </c>
      <c r="C110" s="479"/>
      <c r="D110" s="480">
        <f>REZULTATI!B93</f>
        <v>0</v>
      </c>
      <c r="E110" s="452"/>
      <c r="F110" s="447">
        <f>REZULTATI!O93</f>
        <v>0</v>
      </c>
      <c r="G110" s="448"/>
      <c r="H110" s="448"/>
      <c r="L110" s="109"/>
    </row>
    <row r="111" spans="1:12" ht="15">
      <c r="A111" s="123"/>
      <c r="B111" s="109"/>
      <c r="C111" s="109"/>
      <c r="D111" s="109"/>
      <c r="E111" s="109"/>
      <c r="F111" s="109"/>
      <c r="G111" s="109"/>
      <c r="H111" s="109"/>
      <c r="L111" s="109"/>
    </row>
    <row r="112" spans="1:12" ht="15">
      <c r="A112" s="123"/>
      <c r="L112" s="109"/>
    </row>
    <row r="113" spans="1:12" ht="15.75" thickBot="1">
      <c r="A113" s="125"/>
      <c r="B113" s="249"/>
      <c r="C113" s="249"/>
      <c r="D113" s="250"/>
      <c r="E113" s="250"/>
      <c r="F113" s="250"/>
      <c r="G113" s="250"/>
      <c r="H113" s="250"/>
      <c r="L113" s="109"/>
    </row>
    <row r="114" ht="15.75" thickTop="1">
      <c r="L114" s="109"/>
    </row>
    <row r="116" ht="15.75" thickBot="1">
      <c r="L116" s="109"/>
    </row>
    <row r="117" spans="1:12" ht="18.75" customHeight="1" thickBot="1" thickTop="1">
      <c r="A117" s="239" t="s">
        <v>2</v>
      </c>
      <c r="B117" s="458" t="s">
        <v>32</v>
      </c>
      <c r="C117" s="459"/>
      <c r="D117" s="460" t="s">
        <v>33</v>
      </c>
      <c r="E117" s="461"/>
      <c r="F117" s="462" t="s">
        <v>27</v>
      </c>
      <c r="G117" s="463"/>
      <c r="H117" s="464"/>
      <c r="L117" s="109"/>
    </row>
    <row r="118" spans="1:12" ht="17.25" thickBot="1" thickTop="1">
      <c r="A118" s="123"/>
      <c r="B118" s="240"/>
      <c r="C118" s="241"/>
      <c r="D118" s="242"/>
      <c r="E118" s="242"/>
      <c r="F118" s="242"/>
      <c r="G118" s="243"/>
      <c r="H118" s="243"/>
      <c r="L118" s="109"/>
    </row>
    <row r="119" spans="1:12" ht="15" customHeight="1">
      <c r="A119" s="415" t="s">
        <v>77</v>
      </c>
      <c r="B119" s="466" t="s">
        <v>3</v>
      </c>
      <c r="C119" s="467"/>
      <c r="D119" s="470" t="s">
        <v>7</v>
      </c>
      <c r="E119" s="471"/>
      <c r="F119" s="474" t="s">
        <v>71</v>
      </c>
      <c r="G119" s="474"/>
      <c r="H119" s="475"/>
      <c r="L119" s="109"/>
    </row>
    <row r="120" spans="1:12" ht="35.25" customHeight="1" thickBot="1">
      <c r="A120" s="465"/>
      <c r="B120" s="468"/>
      <c r="C120" s="469"/>
      <c r="D120" s="472"/>
      <c r="E120" s="473"/>
      <c r="F120" s="476"/>
      <c r="G120" s="476"/>
      <c r="H120" s="477"/>
      <c r="L120" s="109"/>
    </row>
    <row r="121" spans="1:12" ht="15">
      <c r="A121" s="245" t="s">
        <v>1</v>
      </c>
      <c r="B121" s="453" t="str">
        <f>REZULTATI!A103</f>
        <v>David Paska</v>
      </c>
      <c r="C121" s="454"/>
      <c r="D121" s="483">
        <f>REZULTATI!B103</f>
        <v>16</v>
      </c>
      <c r="E121" s="483"/>
      <c r="F121" s="497">
        <f>REZULTATI!O103</f>
        <v>350</v>
      </c>
      <c r="G121" s="498"/>
      <c r="H121" s="499"/>
      <c r="L121" s="109"/>
    </row>
    <row r="122" spans="1:12" ht="15">
      <c r="A122" s="246" t="s">
        <v>11</v>
      </c>
      <c r="B122" s="478" t="str">
        <f>REZULTATI!A105</f>
        <v>Marko Veseljak</v>
      </c>
      <c r="C122" s="479"/>
      <c r="D122" s="447">
        <f>REZULTATI!B105</f>
        <v>59</v>
      </c>
      <c r="E122" s="447"/>
      <c r="F122" s="449">
        <f>REZULTATI!O105</f>
        <v>342</v>
      </c>
      <c r="G122" s="496"/>
      <c r="H122" s="495"/>
      <c r="L122" s="109"/>
    </row>
    <row r="123" spans="1:12" ht="15">
      <c r="A123" s="246" t="s">
        <v>15</v>
      </c>
      <c r="B123" s="485" t="str">
        <f>REZULTATI!A104</f>
        <v>Zvonimir Jakop</v>
      </c>
      <c r="C123" s="486"/>
      <c r="D123" s="489">
        <f>REZULTATI!B104</f>
        <v>106</v>
      </c>
      <c r="E123" s="489"/>
      <c r="F123" s="489">
        <f>REZULTATI!O104</f>
        <v>337</v>
      </c>
      <c r="G123" s="490"/>
      <c r="H123" s="490"/>
      <c r="L123" s="109"/>
    </row>
    <row r="124" spans="1:12" ht="15">
      <c r="A124" s="246" t="s">
        <v>16</v>
      </c>
      <c r="B124" s="478" t="str">
        <f>REZULTATI!A106</f>
        <v>David Štefičar</v>
      </c>
      <c r="C124" s="479"/>
      <c r="D124" s="447">
        <f>REZULTATI!B106</f>
        <v>31</v>
      </c>
      <c r="E124" s="447"/>
      <c r="F124" s="449">
        <f>REZULTATI!O106</f>
        <v>236</v>
      </c>
      <c r="G124" s="496"/>
      <c r="H124" s="495"/>
      <c r="L124" s="109"/>
    </row>
    <row r="125" spans="1:12" ht="15">
      <c r="A125" s="246" t="s">
        <v>17</v>
      </c>
      <c r="B125" s="478" t="str">
        <f>'4. KOLO'!B74</f>
        <v>Kristijan Pofuk</v>
      </c>
      <c r="C125" s="479"/>
      <c r="D125" s="447">
        <f>'4. KOLO'!D74</f>
        <v>71</v>
      </c>
      <c r="E125" s="447"/>
      <c r="F125" s="449">
        <f>REZULTATI!O108</f>
        <v>174</v>
      </c>
      <c r="G125" s="496"/>
      <c r="H125" s="495"/>
      <c r="L125" s="109"/>
    </row>
    <row r="126" spans="1:12" ht="15">
      <c r="A126" s="246" t="s">
        <v>46</v>
      </c>
      <c r="B126" s="478" t="str">
        <f>REZULTATI!A107</f>
        <v>Karlo Zidar</v>
      </c>
      <c r="C126" s="479"/>
      <c r="D126" s="447">
        <f>REZULTATI!B107</f>
        <v>119</v>
      </c>
      <c r="E126" s="447"/>
      <c r="F126" s="449">
        <f>REZULTATI!O107</f>
        <v>45</v>
      </c>
      <c r="G126" s="496"/>
      <c r="H126" s="495"/>
      <c r="L126" s="109"/>
    </row>
    <row r="127" spans="1:12" ht="15">
      <c r="A127" s="246" t="s">
        <v>46</v>
      </c>
      <c r="B127" s="478" t="str">
        <f>REZULTATI!A109</f>
        <v>Mihael Rodek</v>
      </c>
      <c r="C127" s="479"/>
      <c r="D127" s="447">
        <f>REZULTATI!B109</f>
        <v>6</v>
      </c>
      <c r="E127" s="447"/>
      <c r="F127" s="449">
        <f>REZULTATI!O109</f>
        <v>45</v>
      </c>
      <c r="G127" s="496"/>
      <c r="H127" s="495"/>
      <c r="L127" s="109"/>
    </row>
    <row r="128" spans="1:12" ht="15" hidden="1">
      <c r="A128" s="246" t="s">
        <v>43</v>
      </c>
      <c r="B128" s="478"/>
      <c r="C128" s="479"/>
      <c r="D128" s="447"/>
      <c r="E128" s="447"/>
      <c r="F128" s="449"/>
      <c r="G128" s="496"/>
      <c r="H128" s="495"/>
      <c r="L128" s="109"/>
    </row>
    <row r="129" spans="1:12" ht="15" hidden="1">
      <c r="A129" s="246" t="s">
        <v>44</v>
      </c>
      <c r="B129" s="478"/>
      <c r="C129" s="479"/>
      <c r="D129" s="449"/>
      <c r="E129" s="495"/>
      <c r="F129" s="449"/>
      <c r="G129" s="496"/>
      <c r="H129" s="495"/>
      <c r="L129" s="109"/>
    </row>
    <row r="130" spans="1:12" ht="15" hidden="1">
      <c r="A130" s="246" t="s">
        <v>45</v>
      </c>
      <c r="B130" s="478"/>
      <c r="C130" s="479"/>
      <c r="D130" s="447"/>
      <c r="E130" s="447"/>
      <c r="F130" s="447"/>
      <c r="G130" s="448"/>
      <c r="H130" s="448"/>
      <c r="L130" s="109"/>
    </row>
    <row r="131" spans="1:12" ht="15.75">
      <c r="A131" s="247"/>
      <c r="B131" s="240"/>
      <c r="C131" s="241"/>
      <c r="D131" s="242"/>
      <c r="E131" s="242"/>
      <c r="F131" s="242"/>
      <c r="G131" s="243"/>
      <c r="H131" s="243"/>
      <c r="L131" s="109"/>
    </row>
    <row r="132" spans="1:12" ht="15.75" thickBot="1">
      <c r="A132" s="123"/>
      <c r="K132" s="133"/>
      <c r="L132" s="109"/>
    </row>
    <row r="133" spans="1:12" ht="18.75" customHeight="1" thickBot="1" thickTop="1">
      <c r="A133" s="239" t="s">
        <v>2</v>
      </c>
      <c r="B133" s="458" t="s">
        <v>32</v>
      </c>
      <c r="C133" s="459"/>
      <c r="D133" s="460" t="s">
        <v>33</v>
      </c>
      <c r="E133" s="461"/>
      <c r="F133" s="462" t="s">
        <v>28</v>
      </c>
      <c r="G133" s="463"/>
      <c r="H133" s="464"/>
      <c r="L133" s="109"/>
    </row>
    <row r="134" spans="1:12" ht="17.25" thickBot="1" thickTop="1">
      <c r="A134" s="123"/>
      <c r="B134" s="240"/>
      <c r="C134" s="241"/>
      <c r="D134" s="242"/>
      <c r="E134" s="242"/>
      <c r="F134" s="242"/>
      <c r="G134" s="243"/>
      <c r="H134" s="243"/>
      <c r="L134" s="109"/>
    </row>
    <row r="135" spans="1:12" ht="15" customHeight="1">
      <c r="A135" s="415" t="s">
        <v>77</v>
      </c>
      <c r="B135" s="466" t="s">
        <v>3</v>
      </c>
      <c r="C135" s="467"/>
      <c r="D135" s="470" t="s">
        <v>7</v>
      </c>
      <c r="E135" s="471"/>
      <c r="F135" s="474" t="s">
        <v>71</v>
      </c>
      <c r="G135" s="474"/>
      <c r="H135" s="475"/>
      <c r="L135" s="109"/>
    </row>
    <row r="136" spans="1:12" ht="33" customHeight="1" thickBot="1">
      <c r="A136" s="465"/>
      <c r="B136" s="468"/>
      <c r="C136" s="469"/>
      <c r="D136" s="472"/>
      <c r="E136" s="473"/>
      <c r="F136" s="476"/>
      <c r="G136" s="476"/>
      <c r="H136" s="477"/>
      <c r="L136" s="109"/>
    </row>
    <row r="137" spans="1:12" ht="15">
      <c r="A137" s="245" t="s">
        <v>1</v>
      </c>
      <c r="B137" s="453" t="str">
        <f>REZULTATI!A117</f>
        <v>Nikol Botković</v>
      </c>
      <c r="C137" s="454"/>
      <c r="D137" s="483">
        <f>REZULTATI!B117</f>
        <v>117</v>
      </c>
      <c r="E137" s="483"/>
      <c r="F137" s="483">
        <f>REZULTATI!O117</f>
        <v>350</v>
      </c>
      <c r="G137" s="484"/>
      <c r="H137" s="484"/>
      <c r="L137" s="109"/>
    </row>
    <row r="138" spans="1:12" ht="15">
      <c r="A138" s="246" t="s">
        <v>11</v>
      </c>
      <c r="B138" s="485" t="str">
        <f>REZULTATI!A118</f>
        <v>Tara Žulić</v>
      </c>
      <c r="C138" s="486"/>
      <c r="D138" s="489">
        <f>REZULTATI!B118</f>
        <v>92</v>
      </c>
      <c r="E138" s="489"/>
      <c r="F138" s="489">
        <f>REZULTATI!O118</f>
        <v>225</v>
      </c>
      <c r="G138" s="490"/>
      <c r="H138" s="490"/>
      <c r="L138" s="109"/>
    </row>
    <row r="139" spans="1:12" ht="15">
      <c r="A139" s="246" t="s">
        <v>15</v>
      </c>
      <c r="B139" s="478" t="str">
        <f>REZULTATI!A119</f>
        <v>Tena Kralj</v>
      </c>
      <c r="C139" s="479"/>
      <c r="D139" s="447">
        <f>REZULTATI!B119</f>
        <v>88</v>
      </c>
      <c r="E139" s="447"/>
      <c r="F139" s="447">
        <f>REZULTATI!O119</f>
        <v>87</v>
      </c>
      <c r="G139" s="448"/>
      <c r="H139" s="448"/>
      <c r="L139" s="109"/>
    </row>
    <row r="140" spans="1:12" ht="15" hidden="1">
      <c r="A140" s="246" t="s">
        <v>16</v>
      </c>
      <c r="B140" s="478"/>
      <c r="C140" s="479"/>
      <c r="D140" s="447"/>
      <c r="E140" s="447"/>
      <c r="F140" s="447"/>
      <c r="G140" s="448"/>
      <c r="H140" s="448"/>
      <c r="L140" s="109"/>
    </row>
    <row r="141" spans="1:12" ht="15" hidden="1">
      <c r="A141" s="246" t="s">
        <v>17</v>
      </c>
      <c r="B141" s="478"/>
      <c r="C141" s="479"/>
      <c r="D141" s="447"/>
      <c r="E141" s="447"/>
      <c r="F141" s="447"/>
      <c r="G141" s="448"/>
      <c r="H141" s="448"/>
      <c r="L141" s="109"/>
    </row>
    <row r="142" spans="1:12" ht="15" hidden="1">
      <c r="A142" s="246" t="s">
        <v>46</v>
      </c>
      <c r="B142" s="478"/>
      <c r="C142" s="479"/>
      <c r="D142" s="447"/>
      <c r="E142" s="447"/>
      <c r="F142" s="447"/>
      <c r="G142" s="448"/>
      <c r="H142" s="448"/>
      <c r="L142" s="109"/>
    </row>
    <row r="143" spans="1:12" ht="15" hidden="1">
      <c r="A143" s="246" t="s">
        <v>47</v>
      </c>
      <c r="B143" s="478"/>
      <c r="C143" s="479"/>
      <c r="D143" s="447"/>
      <c r="E143" s="447"/>
      <c r="F143" s="447"/>
      <c r="G143" s="448"/>
      <c r="H143" s="448"/>
      <c r="L143" s="109"/>
    </row>
    <row r="144" spans="1:12" ht="15" hidden="1">
      <c r="A144" s="246" t="s">
        <v>43</v>
      </c>
      <c r="B144" s="478"/>
      <c r="C144" s="479"/>
      <c r="D144" s="447"/>
      <c r="E144" s="447"/>
      <c r="F144" s="447"/>
      <c r="G144" s="448"/>
      <c r="H144" s="448"/>
      <c r="L144" s="109"/>
    </row>
    <row r="145" spans="1:12" ht="15" hidden="1">
      <c r="A145" s="246" t="s">
        <v>44</v>
      </c>
      <c r="B145" s="478"/>
      <c r="C145" s="479"/>
      <c r="D145" s="447"/>
      <c r="E145" s="447"/>
      <c r="F145" s="447"/>
      <c r="G145" s="448"/>
      <c r="H145" s="448"/>
      <c r="L145" s="109"/>
    </row>
    <row r="146" spans="1:12" ht="15" hidden="1">
      <c r="A146" s="246" t="s">
        <v>45</v>
      </c>
      <c r="B146" s="478"/>
      <c r="C146" s="479"/>
      <c r="D146" s="447"/>
      <c r="E146" s="447"/>
      <c r="F146" s="447"/>
      <c r="G146" s="448"/>
      <c r="H146" s="448"/>
      <c r="L146" s="109"/>
    </row>
    <row r="147" spans="1:12" ht="15.75">
      <c r="A147" s="123"/>
      <c r="B147" s="240"/>
      <c r="C147" s="241"/>
      <c r="D147" s="242"/>
      <c r="E147" s="242"/>
      <c r="F147" s="242"/>
      <c r="L147" s="109"/>
    </row>
    <row r="148" spans="1:12" ht="15.75">
      <c r="A148" s="123"/>
      <c r="B148" s="240"/>
      <c r="C148" s="241"/>
      <c r="D148" s="242"/>
      <c r="E148" s="242"/>
      <c r="F148" s="242"/>
      <c r="L148" s="109"/>
    </row>
    <row r="149" spans="1:12" ht="18.75" customHeight="1" thickBot="1">
      <c r="A149" s="125"/>
      <c r="B149" s="249"/>
      <c r="C149" s="249"/>
      <c r="D149" s="250"/>
      <c r="E149" s="250"/>
      <c r="F149" s="250"/>
      <c r="G149" s="250"/>
      <c r="H149" s="250"/>
      <c r="L149" s="109"/>
    </row>
    <row r="150" ht="15.75" thickTop="1">
      <c r="L150" s="109"/>
    </row>
    <row r="152" ht="15.75" thickBot="1">
      <c r="L152" s="109"/>
    </row>
    <row r="153" spans="1:12" ht="16.5" thickBot="1" thickTop="1">
      <c r="A153" s="239" t="s">
        <v>2</v>
      </c>
      <c r="B153" s="458" t="s">
        <v>72</v>
      </c>
      <c r="C153" s="459"/>
      <c r="D153" s="460" t="s">
        <v>18</v>
      </c>
      <c r="E153" s="461"/>
      <c r="F153" s="462" t="s">
        <v>78</v>
      </c>
      <c r="G153" s="463"/>
      <c r="H153" s="464"/>
      <c r="L153" s="109"/>
    </row>
    <row r="154" spans="1:12" ht="17.25" thickBot="1" thickTop="1">
      <c r="A154" s="123"/>
      <c r="B154" s="240"/>
      <c r="C154" s="241"/>
      <c r="D154" s="242"/>
      <c r="E154" s="242"/>
      <c r="F154" s="242"/>
      <c r="G154" s="243"/>
      <c r="H154" s="243"/>
      <c r="L154" s="109"/>
    </row>
    <row r="155" spans="1:12" ht="15" customHeight="1">
      <c r="A155" s="415" t="s">
        <v>77</v>
      </c>
      <c r="B155" s="466" t="s">
        <v>3</v>
      </c>
      <c r="C155" s="467"/>
      <c r="D155" s="470" t="s">
        <v>7</v>
      </c>
      <c r="E155" s="471"/>
      <c r="F155" s="474" t="s">
        <v>71</v>
      </c>
      <c r="G155" s="474"/>
      <c r="H155" s="475"/>
      <c r="L155" s="109"/>
    </row>
    <row r="156" spans="1:12" ht="35.25" customHeight="1" thickBot="1">
      <c r="A156" s="465"/>
      <c r="B156" s="468"/>
      <c r="C156" s="469"/>
      <c r="D156" s="472"/>
      <c r="E156" s="473"/>
      <c r="F156" s="476"/>
      <c r="G156" s="476"/>
      <c r="H156" s="477"/>
      <c r="L156" s="109"/>
    </row>
    <row r="157" spans="1:12" ht="15">
      <c r="A157" s="245" t="s">
        <v>1</v>
      </c>
      <c r="B157" s="478" t="str">
        <f>REZULTATI!A132</f>
        <v>Ivan Jakop</v>
      </c>
      <c r="C157" s="479"/>
      <c r="D157" s="447">
        <f>REZULTATI!B132</f>
        <v>80</v>
      </c>
      <c r="E157" s="447"/>
      <c r="F157" s="447">
        <f>REZULTATI!O132</f>
        <v>300</v>
      </c>
      <c r="G157" s="448"/>
      <c r="H157" s="448"/>
      <c r="L157" s="109"/>
    </row>
    <row r="158" spans="1:12" ht="15">
      <c r="A158" s="246" t="s">
        <v>11</v>
      </c>
      <c r="B158" s="478" t="str">
        <f>REZULTATI!A133</f>
        <v>Danijel Medved</v>
      </c>
      <c r="C158" s="479"/>
      <c r="D158" s="447">
        <f>REZULTATI!B133</f>
        <v>61</v>
      </c>
      <c r="E158" s="447"/>
      <c r="F158" s="447">
        <f>REZULTATI!O133</f>
        <v>45</v>
      </c>
      <c r="G158" s="448"/>
      <c r="H158" s="448"/>
      <c r="L158" s="109"/>
    </row>
    <row r="159" spans="1:12" ht="15">
      <c r="A159" s="246" t="s">
        <v>15</v>
      </c>
      <c r="B159" s="478" t="str">
        <f>REZULTATI!A134</f>
        <v>Benjamin Šantalab</v>
      </c>
      <c r="C159" s="479"/>
      <c r="D159" s="447">
        <f>REZULTATI!B134</f>
        <v>96</v>
      </c>
      <c r="E159" s="447"/>
      <c r="F159" s="447">
        <f>REZULTATI!O134</f>
        <v>42</v>
      </c>
      <c r="G159" s="448"/>
      <c r="H159" s="448"/>
      <c r="L159" s="109"/>
    </row>
    <row r="160" spans="1:12" ht="15">
      <c r="A160" s="246" t="s">
        <v>16</v>
      </c>
      <c r="B160" s="478" t="str">
        <f>REZULTATI!A135</f>
        <v>Jurica Vresk</v>
      </c>
      <c r="C160" s="479"/>
      <c r="D160" s="447">
        <f>REZULTATI!B135</f>
        <v>8</v>
      </c>
      <c r="E160" s="447"/>
      <c r="F160" s="447">
        <f>REZULTATI!O135</f>
        <v>40</v>
      </c>
      <c r="G160" s="448"/>
      <c r="H160" s="448"/>
      <c r="L160" s="109"/>
    </row>
    <row r="161" spans="1:12" ht="15">
      <c r="A161" s="246" t="s">
        <v>17</v>
      </c>
      <c r="B161" s="478" t="str">
        <f>REZULTATI!A136</f>
        <v>Jurica Smontara</v>
      </c>
      <c r="C161" s="479"/>
      <c r="D161" s="449">
        <f>REZULTATI!B136</f>
        <v>100</v>
      </c>
      <c r="E161" s="495"/>
      <c r="F161" s="449">
        <f>REZULTATI!O136</f>
        <v>39</v>
      </c>
      <c r="G161" s="496"/>
      <c r="H161" s="495"/>
      <c r="L161" s="109"/>
    </row>
    <row r="162" spans="1:12" ht="15">
      <c r="A162" s="246" t="s">
        <v>46</v>
      </c>
      <c r="B162" s="478" t="str">
        <f>REZULTATI!A137</f>
        <v>David Husnjak</v>
      </c>
      <c r="C162" s="479"/>
      <c r="D162" s="447">
        <f>REZULTATI!B137</f>
        <v>79</v>
      </c>
      <c r="E162" s="447"/>
      <c r="F162" s="447">
        <f>REZULTATI!O137</f>
        <v>38</v>
      </c>
      <c r="G162" s="448"/>
      <c r="H162" s="448"/>
      <c r="L162" s="109"/>
    </row>
    <row r="163" spans="1:12" ht="15">
      <c r="A163" s="246" t="s">
        <v>47</v>
      </c>
      <c r="B163" s="478" t="str">
        <f>REZULTATI!A138</f>
        <v>Dino Galić</v>
      </c>
      <c r="C163" s="479"/>
      <c r="D163" s="447">
        <f>REZULTATI!B138</f>
        <v>112</v>
      </c>
      <c r="E163" s="447"/>
      <c r="F163" s="447">
        <f>REZULTATI!O138</f>
        <v>37</v>
      </c>
      <c r="G163" s="448"/>
      <c r="H163" s="448"/>
      <c r="L163" s="109"/>
    </row>
    <row r="164" spans="1:12" ht="15">
      <c r="A164" s="246" t="s">
        <v>43</v>
      </c>
      <c r="B164" s="478" t="str">
        <f>REZULTATI!A139</f>
        <v>Vedran Škvarić</v>
      </c>
      <c r="C164" s="479"/>
      <c r="D164" s="447">
        <f>REZULTATI!B139</f>
        <v>36</v>
      </c>
      <c r="E164" s="447"/>
      <c r="F164" s="447">
        <f>REZULTATI!O139</f>
        <v>36</v>
      </c>
      <c r="G164" s="448"/>
      <c r="H164" s="448"/>
      <c r="L164" s="109"/>
    </row>
    <row r="165" spans="1:12" ht="15">
      <c r="A165" s="246" t="s">
        <v>44</v>
      </c>
      <c r="B165" s="478" t="str">
        <f>REZULTATI!A140</f>
        <v>Marin Šprem</v>
      </c>
      <c r="C165" s="479"/>
      <c r="D165" s="447">
        <f>REZULTATI!B140</f>
        <v>131</v>
      </c>
      <c r="E165" s="447"/>
      <c r="F165" s="447">
        <f>REZULTATI!O140</f>
        <v>35</v>
      </c>
      <c r="G165" s="448"/>
      <c r="H165" s="448"/>
      <c r="L165" s="109"/>
    </row>
    <row r="166" spans="1:12" ht="15">
      <c r="A166" s="246" t="s">
        <v>45</v>
      </c>
      <c r="B166" s="478" t="str">
        <f>REZULTATI!A141</f>
        <v>Mario Bačak</v>
      </c>
      <c r="C166" s="479"/>
      <c r="D166" s="447">
        <f>REZULTATI!B141</f>
        <v>88</v>
      </c>
      <c r="E166" s="447"/>
      <c r="F166" s="447">
        <f>REZULTATI!O141</f>
        <v>34</v>
      </c>
      <c r="G166" s="448"/>
      <c r="H166" s="448"/>
      <c r="L166" s="109"/>
    </row>
    <row r="167" spans="1:8" s="278" customFormat="1" ht="15">
      <c r="A167" s="246" t="s">
        <v>42</v>
      </c>
      <c r="B167" s="478" t="str">
        <f>REZULTATI!A142</f>
        <v>Slaven Vuglač</v>
      </c>
      <c r="C167" s="479"/>
      <c r="D167" s="447">
        <f>REZULTATI!B142</f>
        <v>105</v>
      </c>
      <c r="E167" s="447"/>
      <c r="F167" s="447">
        <f>REZULTATI!O142</f>
        <v>33</v>
      </c>
      <c r="G167" s="448"/>
      <c r="H167" s="448"/>
    </row>
    <row r="168" spans="1:8" s="278" customFormat="1" ht="15" hidden="1">
      <c r="A168" s="246" t="s">
        <v>41</v>
      </c>
      <c r="B168" s="478">
        <f>REZULTATI!A143</f>
        <v>0</v>
      </c>
      <c r="C168" s="479"/>
      <c r="D168" s="447">
        <f>REZULTATI!B143</f>
        <v>0</v>
      </c>
      <c r="E168" s="447"/>
      <c r="F168" s="447">
        <f>REZULTATI!O143</f>
        <v>0</v>
      </c>
      <c r="G168" s="448"/>
      <c r="H168" s="448"/>
    </row>
    <row r="169" spans="1:8" s="278" customFormat="1" ht="15" hidden="1">
      <c r="A169" s="246" t="s">
        <v>129</v>
      </c>
      <c r="B169" s="478">
        <f>REZULTATI!A144</f>
        <v>0</v>
      </c>
      <c r="C169" s="479"/>
      <c r="D169" s="447">
        <f>REZULTATI!B144</f>
        <v>0</v>
      </c>
      <c r="E169" s="447"/>
      <c r="F169" s="447">
        <f>REZULTATI!O144</f>
        <v>0</v>
      </c>
      <c r="G169" s="448"/>
      <c r="H169" s="448"/>
    </row>
    <row r="170" spans="1:12" ht="15">
      <c r="A170" s="247"/>
      <c r="L170" s="109"/>
    </row>
    <row r="171" spans="1:12" ht="15.75" thickBot="1">
      <c r="A171" s="123"/>
      <c r="L171" s="109"/>
    </row>
    <row r="172" spans="1:12" ht="16.5" thickBot="1" thickTop="1">
      <c r="A172" s="239" t="s">
        <v>2</v>
      </c>
      <c r="B172" s="458" t="s">
        <v>72</v>
      </c>
      <c r="C172" s="459"/>
      <c r="D172" s="460" t="s">
        <v>18</v>
      </c>
      <c r="E172" s="461"/>
      <c r="F172" s="462" t="s">
        <v>79</v>
      </c>
      <c r="G172" s="463"/>
      <c r="H172" s="464"/>
      <c r="L172" s="109"/>
    </row>
    <row r="173" spans="1:12" ht="18.75" customHeight="1" thickBot="1" thickTop="1">
      <c r="A173" s="123"/>
      <c r="B173" s="240"/>
      <c r="C173" s="241"/>
      <c r="D173" s="242"/>
      <c r="E173" s="242"/>
      <c r="F173" s="242"/>
      <c r="G173" s="243"/>
      <c r="H173" s="243"/>
      <c r="L173" s="109"/>
    </row>
    <row r="174" spans="1:12" ht="15" customHeight="1">
      <c r="A174" s="415" t="s">
        <v>77</v>
      </c>
      <c r="B174" s="466" t="s">
        <v>3</v>
      </c>
      <c r="C174" s="467"/>
      <c r="D174" s="470" t="s">
        <v>7</v>
      </c>
      <c r="E174" s="471"/>
      <c r="F174" s="474" t="s">
        <v>71</v>
      </c>
      <c r="G174" s="474"/>
      <c r="H174" s="475"/>
      <c r="L174" s="109"/>
    </row>
    <row r="175" spans="1:12" ht="35.25" customHeight="1" thickBot="1">
      <c r="A175" s="465"/>
      <c r="B175" s="468"/>
      <c r="C175" s="469"/>
      <c r="D175" s="472"/>
      <c r="E175" s="473"/>
      <c r="F175" s="476"/>
      <c r="G175" s="476"/>
      <c r="H175" s="477"/>
      <c r="L175" s="109"/>
    </row>
    <row r="176" spans="1:12" ht="15">
      <c r="A176" s="245" t="s">
        <v>1</v>
      </c>
      <c r="B176" s="453" t="str">
        <f>REZULTATI!A154</f>
        <v>Tanja Mravlinčić</v>
      </c>
      <c r="C176" s="454"/>
      <c r="D176" s="483">
        <f>REZULTATI!B154</f>
        <v>84</v>
      </c>
      <c r="E176" s="483"/>
      <c r="F176" s="483">
        <f>REZULTATI!O154</f>
        <v>335</v>
      </c>
      <c r="G176" s="484"/>
      <c r="H176" s="484"/>
      <c r="L176" s="109"/>
    </row>
    <row r="177" spans="1:12" ht="15">
      <c r="A177" s="246" t="s">
        <v>11</v>
      </c>
      <c r="B177" s="485" t="str">
        <f>REZULTATI!A153</f>
        <v>Draženka Svetec</v>
      </c>
      <c r="C177" s="486"/>
      <c r="D177" s="489">
        <f>REZULTATI!B153</f>
        <v>81</v>
      </c>
      <c r="E177" s="489"/>
      <c r="F177" s="489">
        <f>REZULTATI!O153</f>
        <v>245</v>
      </c>
      <c r="G177" s="490"/>
      <c r="H177" s="490"/>
      <c r="L177" s="109"/>
    </row>
    <row r="178" spans="1:12" ht="15">
      <c r="A178" s="246" t="s">
        <v>15</v>
      </c>
      <c r="B178" s="478" t="str">
        <f>REZULTATI!A155</f>
        <v>Barbara Posavec</v>
      </c>
      <c r="C178" s="479"/>
      <c r="D178" s="447">
        <f>REZULTATI!B155</f>
        <v>1</v>
      </c>
      <c r="E178" s="447"/>
      <c r="F178" s="447">
        <f>REZULTATI!O155</f>
        <v>84</v>
      </c>
      <c r="G178" s="448"/>
      <c r="H178" s="448"/>
      <c r="L178" s="109"/>
    </row>
    <row r="179" spans="1:12" ht="15" hidden="1">
      <c r="A179" s="246" t="s">
        <v>16</v>
      </c>
      <c r="B179" s="478">
        <f>REZULTATI!A156</f>
        <v>0</v>
      </c>
      <c r="C179" s="479"/>
      <c r="D179" s="447">
        <f>REZULTATI!B156</f>
        <v>0</v>
      </c>
      <c r="E179" s="447"/>
      <c r="F179" s="447">
        <f>REZULTATI!O156</f>
        <v>0</v>
      </c>
      <c r="G179" s="448"/>
      <c r="H179" s="448"/>
      <c r="L179" s="109"/>
    </row>
    <row r="180" spans="1:12" ht="15" hidden="1">
      <c r="A180" s="246" t="s">
        <v>17</v>
      </c>
      <c r="B180" s="478">
        <f>REZULTATI!A157</f>
        <v>0</v>
      </c>
      <c r="C180" s="479"/>
      <c r="D180" s="447">
        <f>REZULTATI!B157</f>
        <v>0</v>
      </c>
      <c r="E180" s="447"/>
      <c r="F180" s="447">
        <f>REZULTATI!O157</f>
        <v>0</v>
      </c>
      <c r="G180" s="448"/>
      <c r="H180" s="448"/>
      <c r="L180" s="109"/>
    </row>
    <row r="181" spans="1:12" ht="15" hidden="1">
      <c r="A181" s="246" t="s">
        <v>46</v>
      </c>
      <c r="B181" s="478">
        <f>REZULTATI!A158</f>
        <v>0</v>
      </c>
      <c r="C181" s="479"/>
      <c r="D181" s="447">
        <f>REZULTATI!B158</f>
        <v>0</v>
      </c>
      <c r="E181" s="447"/>
      <c r="F181" s="447">
        <f>REZULTATI!O158</f>
        <v>0</v>
      </c>
      <c r="G181" s="448"/>
      <c r="H181" s="448"/>
      <c r="L181" s="109"/>
    </row>
    <row r="182" spans="1:12" ht="15" hidden="1">
      <c r="A182" s="246" t="s">
        <v>47</v>
      </c>
      <c r="B182" s="478">
        <f>REZULTATI!A159</f>
        <v>0</v>
      </c>
      <c r="C182" s="479"/>
      <c r="D182" s="447">
        <f>REZULTATI!B159</f>
        <v>0</v>
      </c>
      <c r="E182" s="447"/>
      <c r="F182" s="447">
        <f>REZULTATI!O159</f>
        <v>0</v>
      </c>
      <c r="G182" s="448"/>
      <c r="H182" s="448"/>
      <c r="L182" s="109"/>
    </row>
    <row r="183" spans="1:12" ht="15" hidden="1">
      <c r="A183" s="246" t="s">
        <v>43</v>
      </c>
      <c r="B183" s="478">
        <f>REZULTATI!A160</f>
        <v>0</v>
      </c>
      <c r="C183" s="479"/>
      <c r="D183" s="447">
        <f>REZULTATI!B160</f>
        <v>0</v>
      </c>
      <c r="E183" s="447"/>
      <c r="F183" s="447">
        <f>REZULTATI!O160</f>
        <v>0</v>
      </c>
      <c r="G183" s="448"/>
      <c r="H183" s="448"/>
      <c r="L183" s="109"/>
    </row>
    <row r="184" spans="1:12" ht="15" hidden="1">
      <c r="A184" s="246" t="s">
        <v>44</v>
      </c>
      <c r="B184" s="478">
        <f>REZULTATI!A161</f>
        <v>0</v>
      </c>
      <c r="C184" s="479"/>
      <c r="D184" s="447">
        <f>REZULTATI!B161</f>
        <v>0</v>
      </c>
      <c r="E184" s="447"/>
      <c r="F184" s="447">
        <f>REZULTATI!O161</f>
        <v>0</v>
      </c>
      <c r="G184" s="448"/>
      <c r="H184" s="448"/>
      <c r="L184" s="109"/>
    </row>
    <row r="185" spans="1:12" ht="15" hidden="1">
      <c r="A185" s="246" t="s">
        <v>45</v>
      </c>
      <c r="B185" s="478"/>
      <c r="C185" s="479"/>
      <c r="D185" s="447"/>
      <c r="E185" s="447"/>
      <c r="F185" s="447"/>
      <c r="G185" s="448"/>
      <c r="H185" s="448"/>
      <c r="L185" s="109"/>
    </row>
    <row r="186" spans="1:12" ht="15">
      <c r="A186" s="123"/>
      <c r="L186" s="109"/>
    </row>
    <row r="187" spans="1:12" ht="15">
      <c r="A187" s="123"/>
      <c r="L187" s="109"/>
    </row>
    <row r="188" spans="1:12" ht="15.75" thickBot="1">
      <c r="A188" s="125"/>
      <c r="B188" s="249"/>
      <c r="C188" s="249"/>
      <c r="D188" s="250"/>
      <c r="E188" s="250"/>
      <c r="F188" s="250"/>
      <c r="G188" s="250"/>
      <c r="H188" s="250"/>
      <c r="L188" s="109"/>
    </row>
    <row r="189" ht="15.75" thickTop="1">
      <c r="L189" s="109"/>
    </row>
    <row r="191" ht="15.75" thickBot="1">
      <c r="L191" s="109"/>
    </row>
    <row r="192" spans="1:12" ht="16.5" thickBot="1" thickTop="1">
      <c r="A192" s="239" t="s">
        <v>2</v>
      </c>
      <c r="B192" s="458" t="s">
        <v>19</v>
      </c>
      <c r="C192" s="459"/>
      <c r="D192" s="460" t="s">
        <v>20</v>
      </c>
      <c r="E192" s="461"/>
      <c r="F192" s="462" t="s">
        <v>36</v>
      </c>
      <c r="G192" s="463"/>
      <c r="H192" s="464"/>
      <c r="L192" s="109"/>
    </row>
    <row r="193" spans="1:12" ht="17.25" thickBot="1" thickTop="1">
      <c r="A193" s="123"/>
      <c r="B193" s="240"/>
      <c r="C193" s="241"/>
      <c r="D193" s="242"/>
      <c r="E193" s="242"/>
      <c r="F193" s="242"/>
      <c r="G193" s="243"/>
      <c r="H193" s="243"/>
      <c r="L193" s="109"/>
    </row>
    <row r="194" spans="1:12" ht="15" customHeight="1">
      <c r="A194" s="415" t="s">
        <v>77</v>
      </c>
      <c r="B194" s="466" t="s">
        <v>3</v>
      </c>
      <c r="C194" s="467"/>
      <c r="D194" s="470" t="s">
        <v>7</v>
      </c>
      <c r="E194" s="471"/>
      <c r="F194" s="474" t="s">
        <v>71</v>
      </c>
      <c r="G194" s="474"/>
      <c r="H194" s="475"/>
      <c r="L194" s="109"/>
    </row>
    <row r="195" spans="1:12" ht="35.25" customHeight="1" thickBot="1">
      <c r="A195" s="465"/>
      <c r="B195" s="468"/>
      <c r="C195" s="469"/>
      <c r="D195" s="472"/>
      <c r="E195" s="473"/>
      <c r="F195" s="476"/>
      <c r="G195" s="476"/>
      <c r="H195" s="477"/>
      <c r="L195" s="109"/>
    </row>
    <row r="196" spans="1:12" ht="15">
      <c r="A196" s="245" t="s">
        <v>1</v>
      </c>
      <c r="B196" s="478" t="str">
        <f>REZULTATI!A170</f>
        <v>Josip Dubovečak</v>
      </c>
      <c r="C196" s="479"/>
      <c r="D196" s="447">
        <f>REZULTATI!B170</f>
        <v>96</v>
      </c>
      <c r="E196" s="447"/>
      <c r="F196" s="447">
        <f>REZULTATI!O170</f>
        <v>349</v>
      </c>
      <c r="G196" s="448"/>
      <c r="H196" s="448"/>
      <c r="L196" s="109"/>
    </row>
    <row r="197" spans="1:12" ht="15">
      <c r="A197" s="246" t="s">
        <v>11</v>
      </c>
      <c r="B197" s="478" t="str">
        <f>REZULTATI!A169</f>
        <v>Josip Jakop</v>
      </c>
      <c r="C197" s="479"/>
      <c r="D197" s="447">
        <f>REZULTATI!B169</f>
        <v>78</v>
      </c>
      <c r="E197" s="447"/>
      <c r="F197" s="447">
        <f>REZULTATI!O169</f>
        <v>345</v>
      </c>
      <c r="G197" s="448"/>
      <c r="H197" s="448"/>
      <c r="L197" s="109"/>
    </row>
    <row r="198" spans="1:12" ht="15">
      <c r="A198" s="246" t="s">
        <v>11</v>
      </c>
      <c r="B198" s="478" t="str">
        <f>REZULTATI!A176</f>
        <v>Darko Petak</v>
      </c>
      <c r="C198" s="479"/>
      <c r="D198" s="447">
        <f>REZULTATI!B176</f>
        <v>115</v>
      </c>
      <c r="E198" s="447"/>
      <c r="F198" s="447">
        <f>REZULTATI!O176</f>
        <v>345</v>
      </c>
      <c r="G198" s="448"/>
      <c r="H198" s="448"/>
      <c r="L198" s="109"/>
    </row>
    <row r="199" spans="1:12" ht="15">
      <c r="A199" s="246" t="s">
        <v>16</v>
      </c>
      <c r="B199" s="478" t="str">
        <f>REZULTATI!A175</f>
        <v>Mario Surjak</v>
      </c>
      <c r="C199" s="479"/>
      <c r="D199" s="449">
        <f>REZULTATI!B175</f>
        <v>69</v>
      </c>
      <c r="E199" s="495"/>
      <c r="F199" s="449">
        <f>REZULTATI!O175</f>
        <v>301</v>
      </c>
      <c r="G199" s="496"/>
      <c r="H199" s="495"/>
      <c r="L199" s="109"/>
    </row>
    <row r="200" spans="1:12" ht="15">
      <c r="A200" s="246" t="s">
        <v>17</v>
      </c>
      <c r="B200" s="478" t="str">
        <f>REZULTATI!A171</f>
        <v>Slavko Murić</v>
      </c>
      <c r="C200" s="479"/>
      <c r="D200" s="447">
        <f>REZULTATI!B171</f>
        <v>61</v>
      </c>
      <c r="E200" s="447"/>
      <c r="F200" s="447">
        <f>REZULTATI!O171</f>
        <v>286</v>
      </c>
      <c r="G200" s="448"/>
      <c r="H200" s="448"/>
      <c r="L200" s="109"/>
    </row>
    <row r="201" spans="1:12" ht="15">
      <c r="A201" s="246" t="s">
        <v>46</v>
      </c>
      <c r="B201" s="478" t="str">
        <f>REZULTATI!A174</f>
        <v>Dragutin Jagetić</v>
      </c>
      <c r="C201" s="479"/>
      <c r="D201" s="449">
        <f>REZULTATI!B174</f>
        <v>7</v>
      </c>
      <c r="E201" s="495"/>
      <c r="F201" s="449">
        <f>REZULTATI!O174</f>
        <v>252</v>
      </c>
      <c r="G201" s="496"/>
      <c r="H201" s="495"/>
      <c r="L201" s="109"/>
    </row>
    <row r="202" spans="1:12" ht="15">
      <c r="A202" s="246" t="s">
        <v>47</v>
      </c>
      <c r="B202" s="485" t="str">
        <f>REZULTATI!A178</f>
        <v>Stjepan Keder</v>
      </c>
      <c r="C202" s="486"/>
      <c r="D202" s="489">
        <f>REZULTATI!B178</f>
        <v>63</v>
      </c>
      <c r="E202" s="489"/>
      <c r="F202" s="489">
        <f>REZULTATI!O178</f>
        <v>225</v>
      </c>
      <c r="G202" s="490"/>
      <c r="H202" s="490"/>
      <c r="L202" s="109"/>
    </row>
    <row r="203" spans="1:12" ht="15">
      <c r="A203" s="246" t="s">
        <v>43</v>
      </c>
      <c r="B203" s="478" t="str">
        <f>REZULTATI!A172</f>
        <v>Branko Dušak</v>
      </c>
      <c r="C203" s="479"/>
      <c r="D203" s="447">
        <f>REZULTATI!B172</f>
        <v>65</v>
      </c>
      <c r="E203" s="447"/>
      <c r="F203" s="447">
        <f>REZULTATI!O172</f>
        <v>187</v>
      </c>
      <c r="G203" s="448"/>
      <c r="H203" s="448"/>
      <c r="L203" s="109"/>
    </row>
    <row r="204" spans="1:12" ht="15">
      <c r="A204" s="246" t="s">
        <v>44</v>
      </c>
      <c r="B204" s="478" t="str">
        <f>REZULTATI!A173</f>
        <v>Stjepan Dubovečak</v>
      </c>
      <c r="C204" s="479"/>
      <c r="D204" s="447">
        <f>REZULTATI!B173</f>
        <v>151</v>
      </c>
      <c r="E204" s="447"/>
      <c r="F204" s="447">
        <f>REZULTATI!O173</f>
        <v>114</v>
      </c>
      <c r="G204" s="448"/>
      <c r="H204" s="448"/>
      <c r="L204" s="109"/>
    </row>
    <row r="205" spans="1:12" ht="15">
      <c r="A205" s="246" t="s">
        <v>44</v>
      </c>
      <c r="B205" s="478" t="str">
        <f>REZULTATI!A177</f>
        <v>Valent Dubovečak</v>
      </c>
      <c r="C205" s="479"/>
      <c r="D205" s="447">
        <f>REZULTATI!B177</f>
        <v>118</v>
      </c>
      <c r="E205" s="447"/>
      <c r="F205" s="447">
        <f>REZULTATI!O177</f>
        <v>114</v>
      </c>
      <c r="G205" s="448"/>
      <c r="H205" s="448"/>
      <c r="L205" s="109"/>
    </row>
    <row r="206" spans="1:12" ht="15">
      <c r="A206" s="246" t="s">
        <v>42</v>
      </c>
      <c r="B206" s="302" t="str">
        <f>REZULTATI!A179</f>
        <v>Stjepan Petak</v>
      </c>
      <c r="D206" s="449">
        <f>REZULTATI!B179</f>
        <v>38</v>
      </c>
      <c r="E206" s="452"/>
      <c r="F206" s="449">
        <f>REZULTATI!O179</f>
        <v>77</v>
      </c>
      <c r="G206" s="450"/>
      <c r="H206" s="451"/>
      <c r="L206" s="109"/>
    </row>
    <row r="207" spans="1:12" ht="15">
      <c r="A207" s="246" t="s">
        <v>41</v>
      </c>
      <c r="B207" s="478" t="str">
        <f>REZULTATI!A180</f>
        <v>Siniša Kovač</v>
      </c>
      <c r="C207" s="479"/>
      <c r="D207" s="447">
        <f>REZULTATI!B180</f>
        <v>13</v>
      </c>
      <c r="E207" s="447"/>
      <c r="F207" s="447">
        <f>REZULTATI!O180</f>
        <v>50</v>
      </c>
      <c r="G207" s="448"/>
      <c r="H207" s="448"/>
      <c r="L207" s="109"/>
    </row>
    <row r="209" spans="1:12" ht="15.75" thickBot="1">
      <c r="A209" s="123"/>
      <c r="L209" s="109"/>
    </row>
    <row r="210" spans="1:12" ht="16.5" thickBot="1" thickTop="1">
      <c r="A210" s="239" t="s">
        <v>2</v>
      </c>
      <c r="B210" s="458" t="s">
        <v>19</v>
      </c>
      <c r="C210" s="459"/>
      <c r="D210" s="460" t="s">
        <v>20</v>
      </c>
      <c r="E210" s="461"/>
      <c r="F210" s="462" t="s">
        <v>37</v>
      </c>
      <c r="G210" s="463"/>
      <c r="H210" s="464"/>
      <c r="L210" s="109"/>
    </row>
    <row r="211" spans="1:12" ht="17.25" thickBot="1" thickTop="1">
      <c r="A211" s="123"/>
      <c r="B211" s="240"/>
      <c r="C211" s="241"/>
      <c r="D211" s="242"/>
      <c r="E211" s="242"/>
      <c r="F211" s="242"/>
      <c r="G211" s="243"/>
      <c r="H211" s="243"/>
      <c r="L211" s="109"/>
    </row>
    <row r="212" spans="1:12" ht="15" customHeight="1">
      <c r="A212" s="415" t="s">
        <v>77</v>
      </c>
      <c r="B212" s="466" t="s">
        <v>3</v>
      </c>
      <c r="C212" s="467"/>
      <c r="D212" s="470" t="s">
        <v>7</v>
      </c>
      <c r="E212" s="471"/>
      <c r="F212" s="474" t="s">
        <v>71</v>
      </c>
      <c r="G212" s="474"/>
      <c r="H212" s="475"/>
      <c r="L212" s="109"/>
    </row>
    <row r="213" spans="1:12" ht="33" customHeight="1" thickBot="1">
      <c r="A213" s="465"/>
      <c r="B213" s="468"/>
      <c r="C213" s="469"/>
      <c r="D213" s="472"/>
      <c r="E213" s="473"/>
      <c r="F213" s="476"/>
      <c r="G213" s="476"/>
      <c r="H213" s="477"/>
      <c r="L213" s="109"/>
    </row>
    <row r="214" spans="1:12" ht="15">
      <c r="A214" s="245" t="s">
        <v>1</v>
      </c>
      <c r="B214" s="453" t="str">
        <f>REZULTATI!A190</f>
        <v>Jasminka Kovač</v>
      </c>
      <c r="C214" s="454"/>
      <c r="D214" s="483">
        <f>REZULTATI!B190</f>
        <v>104</v>
      </c>
      <c r="E214" s="483"/>
      <c r="F214" s="483">
        <f>REZULTATI!O190</f>
        <v>245</v>
      </c>
      <c r="G214" s="484"/>
      <c r="H214" s="484"/>
      <c r="L214" s="109"/>
    </row>
    <row r="215" spans="1:12" ht="15">
      <c r="A215" s="246" t="s">
        <v>11</v>
      </c>
      <c r="B215" s="485" t="str">
        <f>REZULTATI!A189</f>
        <v>Jelena Jagetić</v>
      </c>
      <c r="C215" s="486"/>
      <c r="D215" s="489">
        <f>REZULTATI!B189</f>
        <v>89</v>
      </c>
      <c r="E215" s="489"/>
      <c r="F215" s="489">
        <f>REZULTATI!O189</f>
        <v>100</v>
      </c>
      <c r="G215" s="490"/>
      <c r="H215" s="490"/>
      <c r="L215" s="109"/>
    </row>
    <row r="216" spans="1:12" ht="15" hidden="1">
      <c r="A216" s="246" t="s">
        <v>15</v>
      </c>
      <c r="B216" s="478">
        <f>REZULTATI!A191</f>
        <v>0</v>
      </c>
      <c r="C216" s="479"/>
      <c r="D216" s="447">
        <f>REZULTATI!B191</f>
        <v>0</v>
      </c>
      <c r="E216" s="447"/>
      <c r="F216" s="447">
        <f>REZULTATI!O191</f>
        <v>0</v>
      </c>
      <c r="G216" s="448"/>
      <c r="H216" s="448"/>
      <c r="L216" s="109"/>
    </row>
    <row r="217" spans="1:12" ht="15" hidden="1">
      <c r="A217" s="246" t="s">
        <v>16</v>
      </c>
      <c r="B217" s="478">
        <f>REZULTATI!A192</f>
        <v>0</v>
      </c>
      <c r="C217" s="479"/>
      <c r="D217" s="447">
        <f>REZULTATI!B192</f>
        <v>0</v>
      </c>
      <c r="E217" s="447"/>
      <c r="F217" s="447">
        <f>REZULTATI!O192</f>
        <v>0</v>
      </c>
      <c r="G217" s="448"/>
      <c r="H217" s="448"/>
      <c r="L217" s="109"/>
    </row>
    <row r="218" spans="1:12" ht="15" hidden="1">
      <c r="A218" s="246" t="s">
        <v>17</v>
      </c>
      <c r="B218" s="478"/>
      <c r="C218" s="479"/>
      <c r="D218" s="447"/>
      <c r="E218" s="447"/>
      <c r="F218" s="447"/>
      <c r="G218" s="448"/>
      <c r="H218" s="448"/>
      <c r="L218" s="109"/>
    </row>
    <row r="219" spans="1:12" ht="15" hidden="1">
      <c r="A219" s="246" t="s">
        <v>46</v>
      </c>
      <c r="B219" s="478"/>
      <c r="C219" s="479"/>
      <c r="D219" s="447"/>
      <c r="E219" s="447"/>
      <c r="F219" s="447"/>
      <c r="G219" s="448"/>
      <c r="H219" s="448"/>
      <c r="L219" s="109"/>
    </row>
    <row r="220" spans="1:12" ht="15" hidden="1">
      <c r="A220" s="246" t="s">
        <v>47</v>
      </c>
      <c r="B220" s="478"/>
      <c r="C220" s="479"/>
      <c r="D220" s="447"/>
      <c r="E220" s="447"/>
      <c r="F220" s="447"/>
      <c r="G220" s="448"/>
      <c r="H220" s="448"/>
      <c r="L220" s="109"/>
    </row>
    <row r="221" spans="1:12" ht="15" hidden="1">
      <c r="A221" s="246" t="s">
        <v>43</v>
      </c>
      <c r="B221" s="478"/>
      <c r="C221" s="479"/>
      <c r="D221" s="447"/>
      <c r="E221" s="447"/>
      <c r="F221" s="447"/>
      <c r="G221" s="448"/>
      <c r="H221" s="448"/>
      <c r="L221" s="109"/>
    </row>
    <row r="222" spans="1:12" ht="15" hidden="1">
      <c r="A222" s="246" t="s">
        <v>44</v>
      </c>
      <c r="B222" s="478"/>
      <c r="C222" s="479"/>
      <c r="D222" s="447"/>
      <c r="E222" s="447"/>
      <c r="F222" s="447"/>
      <c r="G222" s="448"/>
      <c r="H222" s="448"/>
      <c r="L222" s="109"/>
    </row>
    <row r="223" spans="1:12" ht="15" hidden="1">
      <c r="A223" s="246" t="s">
        <v>45</v>
      </c>
      <c r="B223" s="478"/>
      <c r="C223" s="479"/>
      <c r="D223" s="447"/>
      <c r="E223" s="447"/>
      <c r="F223" s="447"/>
      <c r="G223" s="448"/>
      <c r="H223" s="448"/>
      <c r="L223" s="109"/>
    </row>
    <row r="224" spans="1:12" ht="15.75">
      <c r="A224" s="123"/>
      <c r="B224" s="240"/>
      <c r="C224" s="241"/>
      <c r="D224" s="242"/>
      <c r="E224" s="242"/>
      <c r="F224" s="242"/>
      <c r="L224" s="109"/>
    </row>
    <row r="225" spans="1:12" ht="15">
      <c r="A225" s="123"/>
      <c r="L225" s="109"/>
    </row>
    <row r="226" spans="1:12" ht="15.75" thickBot="1">
      <c r="A226" s="125"/>
      <c r="B226" s="249"/>
      <c r="C226" s="249"/>
      <c r="D226" s="250"/>
      <c r="E226" s="250"/>
      <c r="F226" s="250"/>
      <c r="G226" s="250"/>
      <c r="H226" s="250"/>
      <c r="L226" s="109"/>
    </row>
    <row r="227" ht="15.75" thickTop="1">
      <c r="L227" s="109"/>
    </row>
    <row r="229" ht="15.75" thickBot="1">
      <c r="L229" s="109"/>
    </row>
    <row r="230" spans="1:12" ht="16.5" thickBot="1" thickTop="1">
      <c r="A230" s="239" t="s">
        <v>2</v>
      </c>
      <c r="B230" s="458" t="s">
        <v>25</v>
      </c>
      <c r="C230" s="459"/>
      <c r="D230" s="460" t="s">
        <v>18</v>
      </c>
      <c r="E230" s="461"/>
      <c r="F230" s="462" t="s">
        <v>36</v>
      </c>
      <c r="G230" s="463"/>
      <c r="H230" s="464"/>
      <c r="L230" s="109"/>
    </row>
    <row r="231" spans="1:12" ht="17.25" thickBot="1" thickTop="1">
      <c r="A231" s="123"/>
      <c r="B231" s="240"/>
      <c r="C231" s="241"/>
      <c r="D231" s="242"/>
      <c r="E231" s="242"/>
      <c r="F231" s="242"/>
      <c r="G231" s="243"/>
      <c r="H231" s="243"/>
      <c r="L231" s="109"/>
    </row>
    <row r="232" spans="1:12" ht="15" customHeight="1">
      <c r="A232" s="415" t="s">
        <v>77</v>
      </c>
      <c r="B232" s="466" t="s">
        <v>3</v>
      </c>
      <c r="C232" s="467"/>
      <c r="D232" s="470" t="s">
        <v>7</v>
      </c>
      <c r="E232" s="471"/>
      <c r="F232" s="474" t="s">
        <v>71</v>
      </c>
      <c r="G232" s="474"/>
      <c r="H232" s="475"/>
      <c r="L232" s="109"/>
    </row>
    <row r="233" spans="1:12" ht="35.25" customHeight="1" thickBot="1">
      <c r="A233" s="465"/>
      <c r="B233" s="468"/>
      <c r="C233" s="469"/>
      <c r="D233" s="472"/>
      <c r="E233" s="473"/>
      <c r="F233" s="476"/>
      <c r="G233" s="476"/>
      <c r="H233" s="477"/>
      <c r="L233" s="109"/>
    </row>
    <row r="234" spans="1:12" ht="15">
      <c r="A234" s="245" t="s">
        <v>1</v>
      </c>
      <c r="B234" s="453" t="str">
        <f>REZULTATI!A203</f>
        <v>Marko Vrtar</v>
      </c>
      <c r="C234" s="454"/>
      <c r="D234" s="483">
        <f>REZULTATI!B203</f>
        <v>85</v>
      </c>
      <c r="E234" s="483"/>
      <c r="F234" s="483">
        <f>REZULTATI!O203</f>
        <v>300</v>
      </c>
      <c r="G234" s="484"/>
      <c r="H234" s="484"/>
      <c r="L234" s="109"/>
    </row>
    <row r="235" spans="1:12" ht="15">
      <c r="A235" s="246" t="s">
        <v>11</v>
      </c>
      <c r="B235" s="485" t="str">
        <f>REZULTATI!A204</f>
        <v>Štefičar Ivan</v>
      </c>
      <c r="C235" s="486"/>
      <c r="D235" s="489">
        <f>REZULTATI!B204</f>
        <v>29</v>
      </c>
      <c r="E235" s="489"/>
      <c r="F235" s="489">
        <f>REZULTATI!O204</f>
        <v>275</v>
      </c>
      <c r="G235" s="490"/>
      <c r="H235" s="490"/>
      <c r="L235" s="109"/>
    </row>
    <row r="236" spans="1:12" ht="15">
      <c r="A236" s="246" t="s">
        <v>15</v>
      </c>
      <c r="B236" s="478" t="str">
        <f>REZULTATI!A209</f>
        <v>Antonio Šoštarić</v>
      </c>
      <c r="C236" s="479"/>
      <c r="D236" s="447">
        <f>REZULTATI!B209</f>
        <v>10</v>
      </c>
      <c r="E236" s="447"/>
      <c r="F236" s="447">
        <f>REZULTATI!O209</f>
        <v>134</v>
      </c>
      <c r="G236" s="448"/>
      <c r="H236" s="448"/>
      <c r="L236" s="109"/>
    </row>
    <row r="237" spans="1:12" ht="15">
      <c r="A237" s="246" t="s">
        <v>16</v>
      </c>
      <c r="B237" s="478" t="str">
        <f>REZULTATI!A208</f>
        <v>Damir Druško</v>
      </c>
      <c r="C237" s="479"/>
      <c r="D237" s="447">
        <f>REZULTATI!B208</f>
        <v>36</v>
      </c>
      <c r="E237" s="447"/>
      <c r="F237" s="447">
        <f>REZULTATI!O208</f>
        <v>85</v>
      </c>
      <c r="G237" s="448"/>
      <c r="H237" s="448"/>
      <c r="L237" s="109"/>
    </row>
    <row r="238" spans="1:12" ht="15">
      <c r="A238" s="246" t="s">
        <v>17</v>
      </c>
      <c r="B238" s="478" t="str">
        <f>REZULTATI!A205</f>
        <v>Dino Murić</v>
      </c>
      <c r="C238" s="479"/>
      <c r="D238" s="447">
        <f>REZULTATI!B205</f>
        <v>15</v>
      </c>
      <c r="E238" s="447"/>
      <c r="F238" s="447">
        <f>REZULTATI!O205</f>
        <v>84</v>
      </c>
      <c r="G238" s="448"/>
      <c r="H238" s="448"/>
      <c r="L238" s="109"/>
    </row>
    <row r="239" spans="1:12" ht="15">
      <c r="A239" s="246" t="s">
        <v>46</v>
      </c>
      <c r="B239" s="485" t="str">
        <f>REZULTATI!A207</f>
        <v>Dario Musulin</v>
      </c>
      <c r="C239" s="486"/>
      <c r="D239" s="489">
        <f>REZULTATI!B207</f>
        <v>82</v>
      </c>
      <c r="E239" s="489"/>
      <c r="F239" s="489">
        <f>REZULTATI!O207</f>
        <v>78</v>
      </c>
      <c r="G239" s="490"/>
      <c r="H239" s="490"/>
      <c r="L239" s="109"/>
    </row>
    <row r="240" spans="1:12" ht="15">
      <c r="A240" s="246" t="s">
        <v>47</v>
      </c>
      <c r="B240" s="478" t="str">
        <f>REZULTATI!A206</f>
        <v>Jurica Martinčević</v>
      </c>
      <c r="C240" s="479"/>
      <c r="D240" s="447">
        <f>REZULTATI!B206</f>
        <v>72</v>
      </c>
      <c r="E240" s="447"/>
      <c r="F240" s="447">
        <f>REZULTATI!O206</f>
        <v>40</v>
      </c>
      <c r="G240" s="448"/>
      <c r="H240" s="448"/>
      <c r="L240" s="109"/>
    </row>
    <row r="241" spans="1:12" ht="15" hidden="1">
      <c r="A241" s="246" t="s">
        <v>43</v>
      </c>
      <c r="B241" s="478">
        <f>REZULTATI!A210</f>
        <v>0</v>
      </c>
      <c r="C241" s="479"/>
      <c r="D241" s="447">
        <f>REZULTATI!B210</f>
        <v>0</v>
      </c>
      <c r="E241" s="447"/>
      <c r="F241" s="447">
        <f>REZULTATI!O210</f>
        <v>0</v>
      </c>
      <c r="G241" s="448"/>
      <c r="H241" s="448"/>
      <c r="L241" s="109"/>
    </row>
    <row r="242" spans="1:12" ht="15" hidden="1">
      <c r="A242" s="246" t="s">
        <v>44</v>
      </c>
      <c r="B242" s="478">
        <f>REZULTATI!A211</f>
        <v>0</v>
      </c>
      <c r="C242" s="479"/>
      <c r="D242" s="447">
        <f>REZULTATI!B211</f>
        <v>0</v>
      </c>
      <c r="E242" s="447"/>
      <c r="F242" s="447">
        <f>REZULTATI!O211</f>
        <v>0</v>
      </c>
      <c r="G242" s="448"/>
      <c r="H242" s="448"/>
      <c r="L242" s="109"/>
    </row>
    <row r="243" spans="1:12" ht="15" hidden="1">
      <c r="A243" s="246" t="s">
        <v>45</v>
      </c>
      <c r="B243" s="478">
        <f>REZULTATI!A212</f>
        <v>0</v>
      </c>
      <c r="C243" s="479"/>
      <c r="D243" s="447">
        <f>REZULTATI!B212</f>
        <v>0</v>
      </c>
      <c r="E243" s="447"/>
      <c r="F243" s="447">
        <f>REZULTATI!O212</f>
        <v>0</v>
      </c>
      <c r="G243" s="448"/>
      <c r="H243" s="448"/>
      <c r="L243" s="109"/>
    </row>
    <row r="245" spans="1:12" ht="16.5" thickBot="1">
      <c r="A245" s="123"/>
      <c r="B245" s="240"/>
      <c r="C245" s="241"/>
      <c r="D245" s="248"/>
      <c r="E245" s="248"/>
      <c r="F245" s="248"/>
      <c r="G245" s="243"/>
      <c r="H245" s="243"/>
      <c r="L245" s="109"/>
    </row>
    <row r="246" spans="1:12" ht="16.5" thickBot="1" thickTop="1">
      <c r="A246" s="239" t="s">
        <v>2</v>
      </c>
      <c r="B246" s="458" t="s">
        <v>25</v>
      </c>
      <c r="C246" s="459"/>
      <c r="D246" s="460" t="s">
        <v>18</v>
      </c>
      <c r="E246" s="461"/>
      <c r="F246" s="462" t="s">
        <v>37</v>
      </c>
      <c r="G246" s="463"/>
      <c r="H246" s="464"/>
      <c r="L246" s="109"/>
    </row>
    <row r="247" spans="1:12" ht="17.25" thickBot="1" thickTop="1">
      <c r="A247" s="123"/>
      <c r="B247" s="240"/>
      <c r="C247" s="241"/>
      <c r="D247" s="242"/>
      <c r="E247" s="242"/>
      <c r="F247" s="242"/>
      <c r="G247" s="243"/>
      <c r="H247" s="243"/>
      <c r="L247" s="109"/>
    </row>
    <row r="248" spans="1:12" ht="15" customHeight="1">
      <c r="A248" s="415" t="s">
        <v>77</v>
      </c>
      <c r="B248" s="466" t="s">
        <v>3</v>
      </c>
      <c r="C248" s="467"/>
      <c r="D248" s="470" t="s">
        <v>7</v>
      </c>
      <c r="E248" s="471"/>
      <c r="F248" s="474" t="s">
        <v>71</v>
      </c>
      <c r="G248" s="474"/>
      <c r="H248" s="475"/>
      <c r="L248" s="109"/>
    </row>
    <row r="249" spans="1:12" ht="34.5" customHeight="1" thickBot="1">
      <c r="A249" s="465"/>
      <c r="B249" s="500"/>
      <c r="C249" s="501"/>
      <c r="D249" s="502"/>
      <c r="E249" s="503"/>
      <c r="F249" s="504"/>
      <c r="G249" s="504"/>
      <c r="H249" s="505"/>
      <c r="L249" s="109"/>
    </row>
    <row r="250" spans="1:12" ht="15">
      <c r="A250" s="245" t="s">
        <v>1</v>
      </c>
      <c r="B250" s="453" t="str">
        <f>REZULTATI!A217</f>
        <v>Marina Jakop</v>
      </c>
      <c r="C250" s="454"/>
      <c r="D250" s="483">
        <f>REZULTATI!B217</f>
        <v>102</v>
      </c>
      <c r="E250" s="483"/>
      <c r="F250" s="483">
        <f>REZULTATI!O217</f>
        <v>400</v>
      </c>
      <c r="G250" s="484"/>
      <c r="H250" s="484"/>
      <c r="L250" s="109"/>
    </row>
    <row r="251" spans="1:12" ht="15">
      <c r="A251" s="246" t="s">
        <v>11</v>
      </c>
      <c r="B251" s="485" t="str">
        <f>REZULTATI!A218</f>
        <v>Zvjezdana Pofuk</v>
      </c>
      <c r="C251" s="486"/>
      <c r="D251" s="489">
        <f>REZULTATI!B218</f>
        <v>25</v>
      </c>
      <c r="E251" s="489"/>
      <c r="F251" s="489">
        <f>REZULTATI!O218</f>
        <v>270</v>
      </c>
      <c r="G251" s="490"/>
      <c r="H251" s="490"/>
      <c r="L251" s="109"/>
    </row>
    <row r="252" spans="1:12" ht="15" hidden="1">
      <c r="A252" s="246" t="s">
        <v>15</v>
      </c>
      <c r="B252" s="485">
        <f>REZULTATI!A219</f>
        <v>0</v>
      </c>
      <c r="C252" s="486"/>
      <c r="D252" s="489">
        <f>REZULTATI!B219</f>
        <v>0</v>
      </c>
      <c r="E252" s="489"/>
      <c r="F252" s="489">
        <f>REZULTATI!O219</f>
        <v>0</v>
      </c>
      <c r="G252" s="490"/>
      <c r="H252" s="490"/>
      <c r="L252" s="109"/>
    </row>
    <row r="253" spans="1:12" ht="15" hidden="1">
      <c r="A253" s="246" t="s">
        <v>16</v>
      </c>
      <c r="B253" s="478">
        <f>REZULTATI!A220</f>
        <v>0</v>
      </c>
      <c r="C253" s="479"/>
      <c r="D253" s="449">
        <f>REZULTATI!B220</f>
        <v>0</v>
      </c>
      <c r="E253" s="495"/>
      <c r="F253" s="449">
        <f>REZULTATI!O220</f>
        <v>0</v>
      </c>
      <c r="G253" s="496"/>
      <c r="H253" s="495"/>
      <c r="L253" s="109"/>
    </row>
    <row r="254" spans="1:12" ht="15" hidden="1">
      <c r="A254" s="246" t="s">
        <v>17</v>
      </c>
      <c r="B254" s="485">
        <f>REZULTATI!A221</f>
        <v>0</v>
      </c>
      <c r="C254" s="486"/>
      <c r="D254" s="447">
        <f>REZULTATI!B221</f>
        <v>0</v>
      </c>
      <c r="E254" s="447"/>
      <c r="F254" s="447">
        <f>REZULTATI!O221</f>
        <v>0</v>
      </c>
      <c r="G254" s="448"/>
      <c r="H254" s="448"/>
      <c r="L254" s="109"/>
    </row>
    <row r="255" spans="1:12" ht="15" hidden="1">
      <c r="A255" s="246" t="s">
        <v>46</v>
      </c>
      <c r="B255" s="478"/>
      <c r="C255" s="479"/>
      <c r="D255" s="447"/>
      <c r="E255" s="447"/>
      <c r="F255" s="447"/>
      <c r="G255" s="448"/>
      <c r="H255" s="448"/>
      <c r="L255" s="109"/>
    </row>
    <row r="256" spans="1:12" ht="15" hidden="1">
      <c r="A256" s="246" t="s">
        <v>47</v>
      </c>
      <c r="B256" s="478"/>
      <c r="C256" s="479"/>
      <c r="D256" s="447"/>
      <c r="E256" s="447"/>
      <c r="F256" s="447"/>
      <c r="G256" s="448"/>
      <c r="H256" s="448"/>
      <c r="L256" s="109"/>
    </row>
    <row r="257" spans="1:12" ht="15" hidden="1">
      <c r="A257" s="246" t="s">
        <v>43</v>
      </c>
      <c r="B257" s="478"/>
      <c r="C257" s="479"/>
      <c r="D257" s="447"/>
      <c r="E257" s="447"/>
      <c r="F257" s="447"/>
      <c r="G257" s="448"/>
      <c r="H257" s="448"/>
      <c r="L257" s="109"/>
    </row>
    <row r="258" spans="1:12" ht="15" hidden="1">
      <c r="A258" s="246" t="s">
        <v>44</v>
      </c>
      <c r="B258" s="478"/>
      <c r="C258" s="479"/>
      <c r="D258" s="447"/>
      <c r="E258" s="447"/>
      <c r="F258" s="447"/>
      <c r="G258" s="448"/>
      <c r="H258" s="448"/>
      <c r="L258" s="109"/>
    </row>
    <row r="259" spans="1:12" ht="15" hidden="1">
      <c r="A259" s="246" t="s">
        <v>45</v>
      </c>
      <c r="B259" s="478"/>
      <c r="C259" s="479"/>
      <c r="D259" s="447"/>
      <c r="E259" s="447"/>
      <c r="F259" s="447"/>
      <c r="G259" s="448"/>
      <c r="H259" s="448"/>
      <c r="L259" s="109"/>
    </row>
    <row r="260" spans="1:12" ht="15.75">
      <c r="A260" s="123"/>
      <c r="B260" s="240"/>
      <c r="C260" s="241"/>
      <c r="D260" s="242"/>
      <c r="E260" s="242"/>
      <c r="F260" s="242"/>
      <c r="L260" s="109"/>
    </row>
    <row r="261" spans="1:12" ht="15">
      <c r="A261" s="123"/>
      <c r="L261" s="109"/>
    </row>
    <row r="262" spans="1:12" ht="15.75" thickBot="1">
      <c r="A262" s="125"/>
      <c r="B262" s="249"/>
      <c r="C262" s="249"/>
      <c r="D262" s="250"/>
      <c r="E262" s="250"/>
      <c r="F262" s="250"/>
      <c r="G262" s="250"/>
      <c r="H262" s="250"/>
      <c r="L262" s="109"/>
    </row>
    <row r="263" ht="15.75" thickTop="1">
      <c r="L263" s="109"/>
    </row>
    <row r="264" ht="15">
      <c r="L264" s="109"/>
    </row>
    <row r="265" ht="16.5" thickBot="1"/>
    <row r="266" spans="1:8" ht="17.25" thickBot="1" thickTop="1">
      <c r="A266" s="239" t="s">
        <v>2</v>
      </c>
      <c r="B266" s="510" t="s">
        <v>95</v>
      </c>
      <c r="C266" s="511"/>
      <c r="D266" s="511"/>
      <c r="E266" s="511"/>
      <c r="F266" s="511"/>
      <c r="G266" s="511"/>
      <c r="H266" s="512"/>
    </row>
    <row r="267" spans="1:8" ht="17.25" thickBot="1" thickTop="1">
      <c r="A267" s="123"/>
      <c r="B267" s="240"/>
      <c r="C267" s="241"/>
      <c r="D267" s="242"/>
      <c r="E267" s="242"/>
      <c r="F267" s="242"/>
      <c r="G267" s="243"/>
      <c r="H267" s="243"/>
    </row>
    <row r="268" spans="1:8" ht="15.75">
      <c r="A268" s="415" t="s">
        <v>77</v>
      </c>
      <c r="B268" s="466" t="s">
        <v>96</v>
      </c>
      <c r="C268" s="506"/>
      <c r="D268" s="506"/>
      <c r="E268" s="467"/>
      <c r="F268" s="474" t="s">
        <v>71</v>
      </c>
      <c r="G268" s="474"/>
      <c r="H268" s="475"/>
    </row>
    <row r="269" spans="1:8" ht="33" customHeight="1" thickBot="1">
      <c r="A269" s="465"/>
      <c r="B269" s="507"/>
      <c r="C269" s="508"/>
      <c r="D269" s="508"/>
      <c r="E269" s="509"/>
      <c r="F269" s="476"/>
      <c r="G269" s="476"/>
      <c r="H269" s="477"/>
    </row>
    <row r="270" spans="1:8" ht="15.75">
      <c r="A270" s="245" t="s">
        <v>1</v>
      </c>
      <c r="B270" s="254"/>
      <c r="C270" s="253" t="str">
        <f>REZULTATI!A248</f>
        <v>OBITELJ JAKOP</v>
      </c>
      <c r="D270" s="253"/>
      <c r="E270" s="252"/>
      <c r="F270" s="489">
        <f>REZULTATI!O248</f>
        <v>1382</v>
      </c>
      <c r="G270" s="490"/>
      <c r="H270" s="490"/>
    </row>
    <row r="271" spans="1:8" ht="15.75">
      <c r="A271" s="246" t="s">
        <v>11</v>
      </c>
      <c r="B271" s="255"/>
      <c r="C271" s="253" t="str">
        <f>REZULTATI!A271</f>
        <v>OBITELJ POFUK ZVJEZDANE</v>
      </c>
      <c r="D271" s="253"/>
      <c r="E271" s="268"/>
      <c r="F271" s="449">
        <f>REZULTATI!O271</f>
        <v>834</v>
      </c>
      <c r="G271" s="496"/>
      <c r="H271" s="495"/>
    </row>
    <row r="272" spans="1:8" ht="15.75">
      <c r="A272" s="246" t="s">
        <v>15</v>
      </c>
      <c r="B272" s="255"/>
      <c r="C272" s="253" t="str">
        <f>REZULTATI!A275</f>
        <v>OBITELJ ŠTEFIČAR</v>
      </c>
      <c r="D272" s="253"/>
      <c r="E272" s="280"/>
      <c r="F272" s="449">
        <f>REZULTATI!O275</f>
        <v>800</v>
      </c>
      <c r="G272" s="496"/>
      <c r="H272" s="495"/>
    </row>
    <row r="273" spans="1:8" ht="15.75">
      <c r="A273" s="246" t="s">
        <v>16</v>
      </c>
      <c r="B273" s="255"/>
      <c r="C273" s="272" t="str">
        <f>REZULTATI!A255</f>
        <v>OBITELJ MRAVLINČIĆ</v>
      </c>
      <c r="D273" s="272"/>
      <c r="E273" s="273"/>
      <c r="F273" s="518">
        <f>REZULTATI!O255</f>
        <v>680</v>
      </c>
      <c r="G273" s="519"/>
      <c r="H273" s="520"/>
    </row>
    <row r="274" spans="1:8" ht="15.75">
      <c r="A274" s="246" t="s">
        <v>17</v>
      </c>
      <c r="B274" s="317"/>
      <c r="C274" s="253" t="str">
        <f>REZULTATI!A267</f>
        <v>OBITELJ POFUK </v>
      </c>
      <c r="D274" s="253"/>
      <c r="E274" s="270"/>
      <c r="F274" s="449">
        <f>REZULTATI!O267</f>
        <v>622</v>
      </c>
      <c r="G274" s="496"/>
      <c r="H274" s="495"/>
    </row>
    <row r="275" spans="1:8" ht="15.75">
      <c r="A275" s="246" t="s">
        <v>46</v>
      </c>
      <c r="C275" s="253" t="str">
        <f>REZULTATI!A264</f>
        <v>OBITELJ PETAK</v>
      </c>
      <c r="D275" s="253"/>
      <c r="E275" s="268"/>
      <c r="F275" s="449">
        <f>REZULTATI!O264</f>
        <v>595</v>
      </c>
      <c r="G275" s="496"/>
      <c r="H275" s="495"/>
    </row>
    <row r="276" spans="1:8" ht="15.75">
      <c r="A276" s="246" t="s">
        <v>47</v>
      </c>
      <c r="B276" s="255"/>
      <c r="C276" s="253" t="str">
        <f>REZULTATI!A252</f>
        <v>OBITELJ KOVAČ</v>
      </c>
      <c r="D276" s="253"/>
      <c r="E276" s="280"/>
      <c r="F276" s="449">
        <f>REZULTATI!O252</f>
        <v>570</v>
      </c>
      <c r="G276" s="496"/>
      <c r="H276" s="495"/>
    </row>
    <row r="277" spans="1:8" ht="15.75">
      <c r="A277" s="246" t="s">
        <v>43</v>
      </c>
      <c r="B277" s="267"/>
      <c r="C277" s="253" t="str">
        <f>REZULTATI!A237</f>
        <v>OBITELJ DUBOVEČAK</v>
      </c>
      <c r="D277" s="253"/>
      <c r="E277" s="268"/>
      <c r="F277" s="447">
        <f>REZULTATI!O237</f>
        <v>478</v>
      </c>
      <c r="G277" s="448"/>
      <c r="H277" s="448"/>
    </row>
    <row r="278" spans="1:8" ht="15.75">
      <c r="A278" s="246" t="s">
        <v>44</v>
      </c>
      <c r="B278" s="255"/>
      <c r="C278" s="253" t="str">
        <f>REZULTATI!A258</f>
        <v>OBITELJ MURIĆ</v>
      </c>
      <c r="D278" s="253"/>
      <c r="E278" s="268"/>
      <c r="F278" s="449">
        <f>REZULTATI!O258</f>
        <v>370</v>
      </c>
      <c r="G278" s="496"/>
      <c r="H278" s="495"/>
    </row>
    <row r="279" spans="1:8" ht="15.75">
      <c r="A279" s="246" t="s">
        <v>45</v>
      </c>
      <c r="B279" s="255"/>
      <c r="C279" s="253" t="str">
        <f>REZULTATI!A243</f>
        <v>OBITELJ JAGETIĆ</v>
      </c>
      <c r="D279" s="253"/>
      <c r="E279" s="270"/>
      <c r="F279" s="447">
        <f>REZULTATI!O243</f>
        <v>352</v>
      </c>
      <c r="G279" s="448"/>
      <c r="H279" s="448"/>
    </row>
    <row r="280" spans="1:12" s="316" customFormat="1" ht="15.75">
      <c r="A280" s="354" t="s">
        <v>42</v>
      </c>
      <c r="B280" s="318"/>
      <c r="C280" s="355" t="str">
        <f>REZULTATI!A261</f>
        <v>OBITELJ NAGLAŠ</v>
      </c>
      <c r="D280" s="355"/>
      <c r="E280" s="356"/>
      <c r="F280" s="449">
        <f>REZULTATI!O261</f>
        <v>122</v>
      </c>
      <c r="G280" s="496"/>
      <c r="H280" s="495"/>
      <c r="L280" s="226"/>
    </row>
    <row r="281" spans="1:8" ht="16.5" thickBot="1">
      <c r="A281" s="311" t="s">
        <v>41</v>
      </c>
      <c r="B281" s="312"/>
      <c r="C281" s="291" t="str">
        <f>REZULTATI!A234</f>
        <v>OBITELJ BOBEK</v>
      </c>
      <c r="D281" s="291"/>
      <c r="E281" s="292"/>
      <c r="F281" s="516">
        <f>REZULTATI!O234</f>
        <v>78</v>
      </c>
      <c r="G281" s="517"/>
      <c r="H281" s="517"/>
    </row>
    <row r="282" spans="1:2" s="269" customFormat="1" ht="15">
      <c r="A282" s="109"/>
      <c r="B282" s="238"/>
    </row>
    <row r="283" s="266" customFormat="1" ht="15">
      <c r="A283" s="109"/>
    </row>
    <row r="284" spans="1:8" ht="16.5" thickBot="1">
      <c r="A284" s="125"/>
      <c r="B284" s="249"/>
      <c r="C284" s="249"/>
      <c r="D284" s="250"/>
      <c r="E284" s="250"/>
      <c r="F284" s="250"/>
      <c r="G284" s="250"/>
      <c r="H284" s="250"/>
    </row>
    <row r="285" ht="16.5" thickTop="1"/>
    <row r="286" ht="15.75">
      <c r="A286" s="269"/>
    </row>
    <row r="287" ht="16.5" thickBot="1">
      <c r="A287" s="269"/>
    </row>
    <row r="288" spans="1:12" s="269" customFormat="1" ht="16.5" thickBot="1">
      <c r="A288" s="313" t="s">
        <v>38</v>
      </c>
      <c r="B288" s="304"/>
      <c r="C288" s="304"/>
      <c r="D288" s="304"/>
      <c r="E288" s="304"/>
      <c r="F288" s="513">
        <f>COUNT(F250:H251,F234:H240,F214:H215,F196:H207,F176:H178,F157:H167,F137:H139,F121:H127,F101:H107,F83:H94,F63:H66,F47:H52,F27,F11:H13)</f>
        <v>80</v>
      </c>
      <c r="G288" s="514"/>
      <c r="H288" s="515"/>
      <c r="L288" s="226"/>
    </row>
    <row r="289" spans="1:12" s="269" customFormat="1" ht="15.75">
      <c r="A289" s="109"/>
      <c r="B289" s="238"/>
      <c r="C289" s="238"/>
      <c r="D289" s="237"/>
      <c r="E289" s="237"/>
      <c r="F289" s="237"/>
      <c r="G289" s="237"/>
      <c r="H289" s="237"/>
      <c r="L289" s="226"/>
    </row>
  </sheetData>
  <sheetProtection password="D80B" sheet="1" selectLockedCells="1"/>
  <mergeCells count="556">
    <mergeCell ref="D92:E92"/>
    <mergeCell ref="F92:H92"/>
    <mergeCell ref="F280:H280"/>
    <mergeCell ref="D71:E71"/>
    <mergeCell ref="F71:H71"/>
    <mergeCell ref="F279:H279"/>
    <mergeCell ref="F273:H273"/>
    <mergeCell ref="D257:E257"/>
    <mergeCell ref="D169:E169"/>
    <mergeCell ref="F169:H169"/>
    <mergeCell ref="B256:C256"/>
    <mergeCell ref="D256:E256"/>
    <mergeCell ref="F256:H256"/>
    <mergeCell ref="B259:C259"/>
    <mergeCell ref="F271:H271"/>
    <mergeCell ref="F257:H257"/>
    <mergeCell ref="B258:C258"/>
    <mergeCell ref="F288:H288"/>
    <mergeCell ref="F270:H270"/>
    <mergeCell ref="F278:H278"/>
    <mergeCell ref="F276:H276"/>
    <mergeCell ref="F274:H274"/>
    <mergeCell ref="F281:H281"/>
    <mergeCell ref="F277:H277"/>
    <mergeCell ref="F272:H272"/>
    <mergeCell ref="A268:A269"/>
    <mergeCell ref="B268:E269"/>
    <mergeCell ref="F268:H269"/>
    <mergeCell ref="F275:H275"/>
    <mergeCell ref="B253:C253"/>
    <mergeCell ref="D253:E253"/>
    <mergeCell ref="D259:E259"/>
    <mergeCell ref="F259:H259"/>
    <mergeCell ref="B266:H266"/>
    <mergeCell ref="B257:C257"/>
    <mergeCell ref="B254:C254"/>
    <mergeCell ref="D254:E254"/>
    <mergeCell ref="F254:H254"/>
    <mergeCell ref="D251:E251"/>
    <mergeCell ref="F251:H251"/>
    <mergeCell ref="D258:E258"/>
    <mergeCell ref="F258:H258"/>
    <mergeCell ref="B255:C255"/>
    <mergeCell ref="D255:E255"/>
    <mergeCell ref="F255:H255"/>
    <mergeCell ref="B252:C252"/>
    <mergeCell ref="D252:E252"/>
    <mergeCell ref="F252:H252"/>
    <mergeCell ref="F243:H243"/>
    <mergeCell ref="A248:A249"/>
    <mergeCell ref="B248:C249"/>
    <mergeCell ref="D248:E249"/>
    <mergeCell ref="F248:H249"/>
    <mergeCell ref="B246:C246"/>
    <mergeCell ref="D246:E246"/>
    <mergeCell ref="F253:H253"/>
    <mergeCell ref="B250:C250"/>
    <mergeCell ref="D250:E250"/>
    <mergeCell ref="F250:H250"/>
    <mergeCell ref="B251:C251"/>
    <mergeCell ref="D240:E240"/>
    <mergeCell ref="F240:H240"/>
    <mergeCell ref="B242:C242"/>
    <mergeCell ref="D242:E242"/>
    <mergeCell ref="F242:H242"/>
    <mergeCell ref="F246:H246"/>
    <mergeCell ref="B243:C243"/>
    <mergeCell ref="D243:E243"/>
    <mergeCell ref="B239:C239"/>
    <mergeCell ref="D239:E239"/>
    <mergeCell ref="F239:H239"/>
    <mergeCell ref="B241:C241"/>
    <mergeCell ref="D241:E241"/>
    <mergeCell ref="F241:H241"/>
    <mergeCell ref="B237:C237"/>
    <mergeCell ref="D237:E237"/>
    <mergeCell ref="F237:H237"/>
    <mergeCell ref="B240:C240"/>
    <mergeCell ref="B236:C236"/>
    <mergeCell ref="D236:E236"/>
    <mergeCell ref="F236:H236"/>
    <mergeCell ref="B238:C238"/>
    <mergeCell ref="D238:E238"/>
    <mergeCell ref="F238:H238"/>
    <mergeCell ref="B234:C234"/>
    <mergeCell ref="D234:E234"/>
    <mergeCell ref="F234:H234"/>
    <mergeCell ref="B235:C235"/>
    <mergeCell ref="D235:E235"/>
    <mergeCell ref="F235:H235"/>
    <mergeCell ref="B230:C230"/>
    <mergeCell ref="D230:E230"/>
    <mergeCell ref="F230:H230"/>
    <mergeCell ref="A232:A233"/>
    <mergeCell ref="B232:C233"/>
    <mergeCell ref="D232:E233"/>
    <mergeCell ref="F232:H233"/>
    <mergeCell ref="B222:C222"/>
    <mergeCell ref="D222:E222"/>
    <mergeCell ref="F222:H222"/>
    <mergeCell ref="B223:C223"/>
    <mergeCell ref="D223:E223"/>
    <mergeCell ref="F223:H223"/>
    <mergeCell ref="B220:C220"/>
    <mergeCell ref="D220:E220"/>
    <mergeCell ref="F220:H220"/>
    <mergeCell ref="B221:C221"/>
    <mergeCell ref="D221:E221"/>
    <mergeCell ref="F221:H221"/>
    <mergeCell ref="B218:C218"/>
    <mergeCell ref="D218:E218"/>
    <mergeCell ref="F218:H218"/>
    <mergeCell ref="B219:C219"/>
    <mergeCell ref="D219:E219"/>
    <mergeCell ref="F219:H219"/>
    <mergeCell ref="B216:C216"/>
    <mergeCell ref="D216:E216"/>
    <mergeCell ref="F216:H216"/>
    <mergeCell ref="B217:C217"/>
    <mergeCell ref="D217:E217"/>
    <mergeCell ref="F217:H217"/>
    <mergeCell ref="B215:C215"/>
    <mergeCell ref="D215:E215"/>
    <mergeCell ref="F215:H215"/>
    <mergeCell ref="B214:C214"/>
    <mergeCell ref="D214:E214"/>
    <mergeCell ref="F214:H214"/>
    <mergeCell ref="B210:C210"/>
    <mergeCell ref="D210:E210"/>
    <mergeCell ref="F210:H210"/>
    <mergeCell ref="A212:A213"/>
    <mergeCell ref="B212:C213"/>
    <mergeCell ref="D212:E213"/>
    <mergeCell ref="F212:H213"/>
    <mergeCell ref="B205:C205"/>
    <mergeCell ref="D205:E205"/>
    <mergeCell ref="F205:H205"/>
    <mergeCell ref="B207:C207"/>
    <mergeCell ref="D207:E207"/>
    <mergeCell ref="B202:C202"/>
    <mergeCell ref="D202:E202"/>
    <mergeCell ref="F202:H202"/>
    <mergeCell ref="B204:C204"/>
    <mergeCell ref="D204:E204"/>
    <mergeCell ref="B199:C199"/>
    <mergeCell ref="D199:E199"/>
    <mergeCell ref="F199:H199"/>
    <mergeCell ref="B198:C198"/>
    <mergeCell ref="D198:E198"/>
    <mergeCell ref="F198:H198"/>
    <mergeCell ref="F204:H204"/>
    <mergeCell ref="B201:C201"/>
    <mergeCell ref="D201:E201"/>
    <mergeCell ref="F201:H201"/>
    <mergeCell ref="B200:C200"/>
    <mergeCell ref="D200:E200"/>
    <mergeCell ref="F200:H200"/>
    <mergeCell ref="B203:C203"/>
    <mergeCell ref="D203:E203"/>
    <mergeCell ref="F203:H203"/>
    <mergeCell ref="B197:C197"/>
    <mergeCell ref="D197:E197"/>
    <mergeCell ref="F197:H197"/>
    <mergeCell ref="B196:C196"/>
    <mergeCell ref="D196:E196"/>
    <mergeCell ref="F196:H196"/>
    <mergeCell ref="B192:C192"/>
    <mergeCell ref="D192:E192"/>
    <mergeCell ref="F192:H192"/>
    <mergeCell ref="A194:A195"/>
    <mergeCell ref="B194:C195"/>
    <mergeCell ref="D194:E195"/>
    <mergeCell ref="F194:H195"/>
    <mergeCell ref="B184:C184"/>
    <mergeCell ref="D184:E184"/>
    <mergeCell ref="F184:H184"/>
    <mergeCell ref="B185:C185"/>
    <mergeCell ref="D185:E185"/>
    <mergeCell ref="F185:H185"/>
    <mergeCell ref="B182:C182"/>
    <mergeCell ref="D182:E182"/>
    <mergeCell ref="F182:H182"/>
    <mergeCell ref="B183:C183"/>
    <mergeCell ref="D183:E183"/>
    <mergeCell ref="F183:H183"/>
    <mergeCell ref="B180:C180"/>
    <mergeCell ref="D180:E180"/>
    <mergeCell ref="F180:H180"/>
    <mergeCell ref="B181:C181"/>
    <mergeCell ref="D181:E181"/>
    <mergeCell ref="F181:H181"/>
    <mergeCell ref="B178:C178"/>
    <mergeCell ref="D178:E178"/>
    <mergeCell ref="F178:H178"/>
    <mergeCell ref="B179:C179"/>
    <mergeCell ref="D179:E179"/>
    <mergeCell ref="F179:H179"/>
    <mergeCell ref="A174:A175"/>
    <mergeCell ref="B174:C175"/>
    <mergeCell ref="D174:E175"/>
    <mergeCell ref="F174:H175"/>
    <mergeCell ref="B177:C177"/>
    <mergeCell ref="D177:E177"/>
    <mergeCell ref="F177:H177"/>
    <mergeCell ref="B176:C176"/>
    <mergeCell ref="D176:E176"/>
    <mergeCell ref="F176:H176"/>
    <mergeCell ref="B172:C172"/>
    <mergeCell ref="D172:E172"/>
    <mergeCell ref="F172:H172"/>
    <mergeCell ref="B167:C167"/>
    <mergeCell ref="D167:E167"/>
    <mergeCell ref="F167:H167"/>
    <mergeCell ref="B168:C168"/>
    <mergeCell ref="D168:E168"/>
    <mergeCell ref="F168:H168"/>
    <mergeCell ref="B169:C169"/>
    <mergeCell ref="B165:C165"/>
    <mergeCell ref="D165:E165"/>
    <mergeCell ref="F165:H165"/>
    <mergeCell ref="B166:C166"/>
    <mergeCell ref="D166:E166"/>
    <mergeCell ref="F166:H166"/>
    <mergeCell ref="B163:C163"/>
    <mergeCell ref="D163:E163"/>
    <mergeCell ref="F163:H163"/>
    <mergeCell ref="B164:C164"/>
    <mergeCell ref="D164:E164"/>
    <mergeCell ref="F164:H164"/>
    <mergeCell ref="B161:C161"/>
    <mergeCell ref="D161:E161"/>
    <mergeCell ref="F161:H161"/>
    <mergeCell ref="B162:C162"/>
    <mergeCell ref="D162:E162"/>
    <mergeCell ref="F162:H162"/>
    <mergeCell ref="B159:C159"/>
    <mergeCell ref="D159:E159"/>
    <mergeCell ref="F159:H159"/>
    <mergeCell ref="B160:C160"/>
    <mergeCell ref="D160:E160"/>
    <mergeCell ref="F160:H160"/>
    <mergeCell ref="B157:C157"/>
    <mergeCell ref="D157:E157"/>
    <mergeCell ref="F157:H157"/>
    <mergeCell ref="B158:C158"/>
    <mergeCell ref="D158:E158"/>
    <mergeCell ref="F158:H158"/>
    <mergeCell ref="B153:C153"/>
    <mergeCell ref="D153:E153"/>
    <mergeCell ref="F153:H153"/>
    <mergeCell ref="A155:A156"/>
    <mergeCell ref="B155:C156"/>
    <mergeCell ref="D155:E156"/>
    <mergeCell ref="F155:H156"/>
    <mergeCell ref="B145:C145"/>
    <mergeCell ref="D145:E145"/>
    <mergeCell ref="F145:H145"/>
    <mergeCell ref="B146:C146"/>
    <mergeCell ref="D146:E146"/>
    <mergeCell ref="F146:H146"/>
    <mergeCell ref="B143:C143"/>
    <mergeCell ref="D143:E143"/>
    <mergeCell ref="F143:H143"/>
    <mergeCell ref="B144:C144"/>
    <mergeCell ref="D144:E144"/>
    <mergeCell ref="F144:H144"/>
    <mergeCell ref="B141:C141"/>
    <mergeCell ref="D141:E141"/>
    <mergeCell ref="F141:H141"/>
    <mergeCell ref="B142:C142"/>
    <mergeCell ref="D142:E142"/>
    <mergeCell ref="F142:H142"/>
    <mergeCell ref="B139:C139"/>
    <mergeCell ref="D139:E139"/>
    <mergeCell ref="F139:H139"/>
    <mergeCell ref="B140:C140"/>
    <mergeCell ref="D140:E140"/>
    <mergeCell ref="F140:H140"/>
    <mergeCell ref="B137:C137"/>
    <mergeCell ref="D137:E137"/>
    <mergeCell ref="F137:H137"/>
    <mergeCell ref="B138:C138"/>
    <mergeCell ref="D138:E138"/>
    <mergeCell ref="F138:H138"/>
    <mergeCell ref="B133:C133"/>
    <mergeCell ref="D133:E133"/>
    <mergeCell ref="F133:H133"/>
    <mergeCell ref="A135:A136"/>
    <mergeCell ref="B135:C136"/>
    <mergeCell ref="D135:E136"/>
    <mergeCell ref="F135:H136"/>
    <mergeCell ref="B129:C129"/>
    <mergeCell ref="D129:E129"/>
    <mergeCell ref="F129:H129"/>
    <mergeCell ref="B130:C130"/>
    <mergeCell ref="D130:E130"/>
    <mergeCell ref="F130:H130"/>
    <mergeCell ref="B127:C127"/>
    <mergeCell ref="D127:E127"/>
    <mergeCell ref="F127:H127"/>
    <mergeCell ref="B128:C128"/>
    <mergeCell ref="D128:E128"/>
    <mergeCell ref="F128:H128"/>
    <mergeCell ref="B124:C124"/>
    <mergeCell ref="D124:E124"/>
    <mergeCell ref="F124:H124"/>
    <mergeCell ref="B126:C126"/>
    <mergeCell ref="D126:E126"/>
    <mergeCell ref="F126:H126"/>
    <mergeCell ref="B125:C125"/>
    <mergeCell ref="D125:E125"/>
    <mergeCell ref="F125:H125"/>
    <mergeCell ref="B121:C121"/>
    <mergeCell ref="D121:E121"/>
    <mergeCell ref="F121:H121"/>
    <mergeCell ref="B123:C123"/>
    <mergeCell ref="D123:E123"/>
    <mergeCell ref="F123:H123"/>
    <mergeCell ref="B122:C122"/>
    <mergeCell ref="D122:E122"/>
    <mergeCell ref="F122:H122"/>
    <mergeCell ref="B117:C117"/>
    <mergeCell ref="D117:E117"/>
    <mergeCell ref="F117:H117"/>
    <mergeCell ref="A119:A120"/>
    <mergeCell ref="B119:C120"/>
    <mergeCell ref="D119:E120"/>
    <mergeCell ref="F119:H120"/>
    <mergeCell ref="B109:C109"/>
    <mergeCell ref="D109:E109"/>
    <mergeCell ref="F109:H109"/>
    <mergeCell ref="B110:C110"/>
    <mergeCell ref="D110:E110"/>
    <mergeCell ref="F110:H110"/>
    <mergeCell ref="B105:C105"/>
    <mergeCell ref="D105:E105"/>
    <mergeCell ref="F105:H105"/>
    <mergeCell ref="B108:C108"/>
    <mergeCell ref="D108:E108"/>
    <mergeCell ref="F108:H108"/>
    <mergeCell ref="B107:C107"/>
    <mergeCell ref="D107:E107"/>
    <mergeCell ref="F107:H107"/>
    <mergeCell ref="B106:C106"/>
    <mergeCell ref="D106:E106"/>
    <mergeCell ref="F106:H106"/>
    <mergeCell ref="B102:C102"/>
    <mergeCell ref="D102:E102"/>
    <mergeCell ref="F102:H102"/>
    <mergeCell ref="B104:C104"/>
    <mergeCell ref="D104:E104"/>
    <mergeCell ref="F104:H104"/>
    <mergeCell ref="B103:C103"/>
    <mergeCell ref="D103:E103"/>
    <mergeCell ref="F103:H103"/>
    <mergeCell ref="A99:A100"/>
    <mergeCell ref="B99:C100"/>
    <mergeCell ref="D99:E100"/>
    <mergeCell ref="F99:H100"/>
    <mergeCell ref="B101:C101"/>
    <mergeCell ref="D101:E101"/>
    <mergeCell ref="F101:H101"/>
    <mergeCell ref="D89:E89"/>
    <mergeCell ref="F89:H89"/>
    <mergeCell ref="B97:C97"/>
    <mergeCell ref="D97:E97"/>
    <mergeCell ref="F97:H97"/>
    <mergeCell ref="B94:C94"/>
    <mergeCell ref="D94:E94"/>
    <mergeCell ref="F94:H94"/>
    <mergeCell ref="B93:C93"/>
    <mergeCell ref="B92:C92"/>
    <mergeCell ref="D93:E93"/>
    <mergeCell ref="F93:H93"/>
    <mergeCell ref="D84:E84"/>
    <mergeCell ref="F84:H84"/>
    <mergeCell ref="B87:C87"/>
    <mergeCell ref="D87:E87"/>
    <mergeCell ref="F87:H87"/>
    <mergeCell ref="B88:C88"/>
    <mergeCell ref="D88:E88"/>
    <mergeCell ref="F88:H88"/>
    <mergeCell ref="B91:C91"/>
    <mergeCell ref="D91:E91"/>
    <mergeCell ref="F91:H91"/>
    <mergeCell ref="B86:C86"/>
    <mergeCell ref="D86:E86"/>
    <mergeCell ref="F86:H86"/>
    <mergeCell ref="B90:C90"/>
    <mergeCell ref="D90:E90"/>
    <mergeCell ref="F90:H90"/>
    <mergeCell ref="B89:C89"/>
    <mergeCell ref="B85:C85"/>
    <mergeCell ref="D85:E85"/>
    <mergeCell ref="F85:H85"/>
    <mergeCell ref="B84:C84"/>
    <mergeCell ref="A81:A82"/>
    <mergeCell ref="B81:C82"/>
    <mergeCell ref="D81:E82"/>
    <mergeCell ref="F81:H82"/>
    <mergeCell ref="B83:C83"/>
    <mergeCell ref="D83:E83"/>
    <mergeCell ref="F83:H83"/>
    <mergeCell ref="B79:C79"/>
    <mergeCell ref="D79:E79"/>
    <mergeCell ref="F79:H79"/>
    <mergeCell ref="B70:C70"/>
    <mergeCell ref="D70:E70"/>
    <mergeCell ref="F70:H70"/>
    <mergeCell ref="B72:C72"/>
    <mergeCell ref="D72:E72"/>
    <mergeCell ref="F72:H72"/>
    <mergeCell ref="B71:C71"/>
    <mergeCell ref="D68:E68"/>
    <mergeCell ref="F68:H68"/>
    <mergeCell ref="B69:C69"/>
    <mergeCell ref="D69:E69"/>
    <mergeCell ref="F69:H69"/>
    <mergeCell ref="B68:C68"/>
    <mergeCell ref="B66:C66"/>
    <mergeCell ref="D66:E66"/>
    <mergeCell ref="F66:H66"/>
    <mergeCell ref="B67:C67"/>
    <mergeCell ref="D67:E67"/>
    <mergeCell ref="B63:C63"/>
    <mergeCell ref="D63:E63"/>
    <mergeCell ref="F63:H63"/>
    <mergeCell ref="F67:H67"/>
    <mergeCell ref="B65:C65"/>
    <mergeCell ref="D65:E65"/>
    <mergeCell ref="F65:H65"/>
    <mergeCell ref="B64:C64"/>
    <mergeCell ref="D64:E64"/>
    <mergeCell ref="F64:H64"/>
    <mergeCell ref="B59:C59"/>
    <mergeCell ref="D59:E59"/>
    <mergeCell ref="F59:H59"/>
    <mergeCell ref="A61:A62"/>
    <mergeCell ref="B61:C62"/>
    <mergeCell ref="D61:E62"/>
    <mergeCell ref="F61:H62"/>
    <mergeCell ref="B55:C55"/>
    <mergeCell ref="D55:E55"/>
    <mergeCell ref="F55:H55"/>
    <mergeCell ref="B56:C56"/>
    <mergeCell ref="D56:E56"/>
    <mergeCell ref="F56:H56"/>
    <mergeCell ref="B53:C53"/>
    <mergeCell ref="D53:E53"/>
    <mergeCell ref="F53:H53"/>
    <mergeCell ref="B54:C54"/>
    <mergeCell ref="D54:E54"/>
    <mergeCell ref="F54:H54"/>
    <mergeCell ref="B51:C51"/>
    <mergeCell ref="D51:E51"/>
    <mergeCell ref="F51:H51"/>
    <mergeCell ref="B52:C52"/>
    <mergeCell ref="D52:E52"/>
    <mergeCell ref="F52:H52"/>
    <mergeCell ref="B50:C50"/>
    <mergeCell ref="D50:E50"/>
    <mergeCell ref="F50:H50"/>
    <mergeCell ref="B48:C48"/>
    <mergeCell ref="D48:E48"/>
    <mergeCell ref="F48:H48"/>
    <mergeCell ref="B47:C47"/>
    <mergeCell ref="D47:E47"/>
    <mergeCell ref="F47:H47"/>
    <mergeCell ref="B49:C49"/>
    <mergeCell ref="D49:E49"/>
    <mergeCell ref="F49:H49"/>
    <mergeCell ref="B43:C43"/>
    <mergeCell ref="D43:E43"/>
    <mergeCell ref="F43:H43"/>
    <mergeCell ref="A45:A46"/>
    <mergeCell ref="B45:C46"/>
    <mergeCell ref="D45:E46"/>
    <mergeCell ref="F45:H46"/>
    <mergeCell ref="B35:C35"/>
    <mergeCell ref="D35:E35"/>
    <mergeCell ref="F35:H35"/>
    <mergeCell ref="B36:C36"/>
    <mergeCell ref="D36:E36"/>
    <mergeCell ref="F36:H36"/>
    <mergeCell ref="B33:C33"/>
    <mergeCell ref="D33:E33"/>
    <mergeCell ref="F33:H33"/>
    <mergeCell ref="B34:C34"/>
    <mergeCell ref="D34:E34"/>
    <mergeCell ref="F34:H34"/>
    <mergeCell ref="B31:C31"/>
    <mergeCell ref="D31:E31"/>
    <mergeCell ref="F31:H31"/>
    <mergeCell ref="B32:C32"/>
    <mergeCell ref="D32:E32"/>
    <mergeCell ref="F32:H32"/>
    <mergeCell ref="B29:C29"/>
    <mergeCell ref="D29:E29"/>
    <mergeCell ref="F29:H29"/>
    <mergeCell ref="B30:C30"/>
    <mergeCell ref="D30:E30"/>
    <mergeCell ref="F30:H30"/>
    <mergeCell ref="B27:C27"/>
    <mergeCell ref="D27:E27"/>
    <mergeCell ref="F27:H27"/>
    <mergeCell ref="B28:C28"/>
    <mergeCell ref="D28:E28"/>
    <mergeCell ref="F28:H28"/>
    <mergeCell ref="B23:C23"/>
    <mergeCell ref="D23:E23"/>
    <mergeCell ref="F23:H23"/>
    <mergeCell ref="A25:A26"/>
    <mergeCell ref="B25:C26"/>
    <mergeCell ref="D25:E26"/>
    <mergeCell ref="F25:H26"/>
    <mergeCell ref="B19:C19"/>
    <mergeCell ref="D19:E19"/>
    <mergeCell ref="F19:H19"/>
    <mergeCell ref="B20:C20"/>
    <mergeCell ref="D20:E20"/>
    <mergeCell ref="F20:H20"/>
    <mergeCell ref="B17:C17"/>
    <mergeCell ref="D17:E17"/>
    <mergeCell ref="F17:H17"/>
    <mergeCell ref="B18:C18"/>
    <mergeCell ref="D18:E18"/>
    <mergeCell ref="F18:H18"/>
    <mergeCell ref="F13:H13"/>
    <mergeCell ref="B12:C12"/>
    <mergeCell ref="D12:E12"/>
    <mergeCell ref="B16:C16"/>
    <mergeCell ref="D16:E16"/>
    <mergeCell ref="F16:H16"/>
    <mergeCell ref="B15:C15"/>
    <mergeCell ref="D15:E15"/>
    <mergeCell ref="F15:H15"/>
    <mergeCell ref="B9:C10"/>
    <mergeCell ref="D9:E10"/>
    <mergeCell ref="F9:H10"/>
    <mergeCell ref="B14:C14"/>
    <mergeCell ref="D14:E14"/>
    <mergeCell ref="F14:H14"/>
    <mergeCell ref="D11:E11"/>
    <mergeCell ref="F11:H11"/>
    <mergeCell ref="B13:C13"/>
    <mergeCell ref="D13:E13"/>
    <mergeCell ref="F207:H207"/>
    <mergeCell ref="F206:H206"/>
    <mergeCell ref="D206:E206"/>
    <mergeCell ref="F12:H12"/>
    <mergeCell ref="B11:C11"/>
    <mergeCell ref="A3:H3"/>
    <mergeCell ref="B7:C7"/>
    <mergeCell ref="D7:E7"/>
    <mergeCell ref="F7:H7"/>
    <mergeCell ref="A9:A10"/>
  </mergeCells>
  <printOptions/>
  <pageMargins left="1.1811023622047245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Header>&amp;C&amp;F</oddHeader>
    <oddFooter>&amp;CStranica &amp;P/&amp;N</oddFooter>
  </headerFooter>
  <rowBreaks count="7" manualBreakCount="7">
    <brk id="39" max="7" man="1"/>
    <brk id="75" max="7" man="1"/>
    <brk id="113" max="7" man="1"/>
    <brk id="149" max="7" man="1"/>
    <brk id="188" max="7" man="1"/>
    <brk id="226" max="7" man="1"/>
    <brk id="26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7:H47"/>
  <sheetViews>
    <sheetView showGridLines="0" view="pageLayout" zoomScaleNormal="75" zoomScaleSheetLayoutView="44" workbookViewId="0" topLeftCell="A1">
      <selection activeCell="H30" sqref="H30"/>
    </sheetView>
  </sheetViews>
  <sheetFormatPr defaultColWidth="9.140625" defaultRowHeight="15"/>
  <cols>
    <col min="4" max="4" width="14.57421875" style="0" customWidth="1"/>
    <col min="6" max="6" width="10.00390625" style="0" customWidth="1"/>
  </cols>
  <sheetData>
    <row r="16" ht="15.75" thickBot="1"/>
    <row r="17" spans="2:7" ht="19.5" thickBot="1">
      <c r="B17" s="370"/>
      <c r="C17" s="370"/>
      <c r="D17" s="370"/>
      <c r="E17" s="370"/>
      <c r="F17" s="370"/>
      <c r="G17" s="370"/>
    </row>
    <row r="18" spans="2:7" ht="16.5" thickBot="1">
      <c r="B18" s="361"/>
      <c r="C18" s="361"/>
      <c r="D18" s="361"/>
      <c r="E18" s="361"/>
      <c r="F18" s="361"/>
      <c r="G18" s="361"/>
    </row>
    <row r="19" spans="2:7" ht="15">
      <c r="B19" s="366"/>
      <c r="C19" s="366"/>
      <c r="D19" s="367"/>
      <c r="E19" s="367"/>
      <c r="F19" s="366"/>
      <c r="G19" s="366"/>
    </row>
    <row r="20" spans="2:7" ht="15">
      <c r="B20" s="360"/>
      <c r="C20" s="360"/>
      <c r="D20" s="360"/>
      <c r="E20" s="360"/>
      <c r="F20" s="360"/>
      <c r="G20" s="360"/>
    </row>
    <row r="21" spans="2:7" ht="15">
      <c r="B21" s="360"/>
      <c r="C21" s="360"/>
      <c r="D21" s="360"/>
      <c r="E21" s="360"/>
      <c r="F21" s="360"/>
      <c r="G21" s="360"/>
    </row>
    <row r="22" spans="2:7" ht="15">
      <c r="B22" s="360"/>
      <c r="C22" s="360"/>
      <c r="D22" s="368"/>
      <c r="E22" s="360"/>
      <c r="F22" s="360"/>
      <c r="G22" s="360"/>
    </row>
    <row r="23" spans="2:7" ht="15">
      <c r="B23" s="360"/>
      <c r="C23" s="360"/>
      <c r="D23" s="360"/>
      <c r="E23" s="360"/>
      <c r="F23" s="360"/>
      <c r="G23" s="360"/>
    </row>
    <row r="24" spans="2:7" ht="15">
      <c r="B24" s="360"/>
      <c r="C24" s="360"/>
      <c r="D24" s="360"/>
      <c r="E24" s="360"/>
      <c r="F24" s="360"/>
      <c r="G24" s="360"/>
    </row>
    <row r="25" spans="2:7" ht="15">
      <c r="B25" s="360"/>
      <c r="C25" s="360"/>
      <c r="D25" s="360"/>
      <c r="E25" s="360"/>
      <c r="F25" s="360"/>
      <c r="G25" s="360"/>
    </row>
    <row r="26" spans="2:7" ht="15.75" thickBot="1">
      <c r="B26" s="365"/>
      <c r="C26" s="365"/>
      <c r="D26" s="365"/>
      <c r="E26" s="365"/>
      <c r="F26" s="365"/>
      <c r="G26" s="365"/>
    </row>
    <row r="27" spans="2:7" ht="19.5" thickBot="1">
      <c r="B27" s="371"/>
      <c r="C27" s="371"/>
      <c r="D27" s="371"/>
      <c r="E27" s="371"/>
      <c r="F27" s="371"/>
      <c r="G27" s="371"/>
    </row>
    <row r="28" spans="2:8" ht="16.5" thickBot="1">
      <c r="B28" s="361"/>
      <c r="C28" s="361"/>
      <c r="D28" s="361"/>
      <c r="E28" s="361"/>
      <c r="F28" s="361"/>
      <c r="G28" s="361"/>
      <c r="H28" s="2"/>
    </row>
    <row r="29" spans="2:7" ht="15">
      <c r="B29" s="366"/>
      <c r="C29" s="366"/>
      <c r="D29" s="366"/>
      <c r="E29" s="366"/>
      <c r="F29" s="366"/>
      <c r="G29" s="366"/>
    </row>
    <row r="30" spans="2:7" ht="15">
      <c r="B30" s="360"/>
      <c r="C30" s="360"/>
      <c r="D30" s="360"/>
      <c r="E30" s="360"/>
      <c r="F30" s="360"/>
      <c r="G30" s="360"/>
    </row>
    <row r="31" spans="2:7" ht="15">
      <c r="B31" s="360"/>
      <c r="C31" s="360"/>
      <c r="D31" s="360"/>
      <c r="E31" s="360"/>
      <c r="F31" s="360"/>
      <c r="G31" s="360"/>
    </row>
    <row r="32" spans="2:7" ht="15.75" thickBot="1">
      <c r="B32" s="365"/>
      <c r="C32" s="365"/>
      <c r="D32" s="365"/>
      <c r="E32" s="365"/>
      <c r="F32" s="365"/>
      <c r="G32" s="365"/>
    </row>
    <row r="38" spans="2:3" ht="15.75">
      <c r="B38" s="363" t="s">
        <v>80</v>
      </c>
      <c r="C38" s="363"/>
    </row>
    <row r="39" spans="2:3" ht="15">
      <c r="B39" s="357"/>
      <c r="C39" s="357"/>
    </row>
    <row r="40" spans="2:4" ht="15">
      <c r="B40" s="364" t="s">
        <v>0</v>
      </c>
      <c r="C40" s="364"/>
      <c r="D40" s="43" t="s">
        <v>5</v>
      </c>
    </row>
    <row r="41" spans="2:4" ht="15">
      <c r="B41" s="364" t="s">
        <v>81</v>
      </c>
      <c r="C41" s="364"/>
      <c r="D41" s="43" t="s">
        <v>30</v>
      </c>
    </row>
    <row r="42" spans="2:4" ht="15">
      <c r="B42" s="362" t="s">
        <v>82</v>
      </c>
      <c r="C42" s="362"/>
      <c r="D42" s="43" t="s">
        <v>12</v>
      </c>
    </row>
    <row r="43" spans="2:4" ht="15">
      <c r="B43" s="362" t="s">
        <v>83</v>
      </c>
      <c r="C43" s="362"/>
      <c r="D43" s="43" t="s">
        <v>33</v>
      </c>
    </row>
    <row r="44" spans="2:4" ht="15">
      <c r="B44" s="362" t="s">
        <v>84</v>
      </c>
      <c r="C44" s="362"/>
      <c r="D44" s="43" t="s">
        <v>18</v>
      </c>
    </row>
    <row r="45" spans="2:4" ht="15">
      <c r="B45" s="362" t="s">
        <v>19</v>
      </c>
      <c r="C45" s="362"/>
      <c r="D45" s="43" t="s">
        <v>20</v>
      </c>
    </row>
    <row r="46" spans="2:4" ht="15">
      <c r="B46" s="362" t="s">
        <v>25</v>
      </c>
      <c r="C46" s="362"/>
      <c r="D46" s="43" t="s">
        <v>18</v>
      </c>
    </row>
    <row r="47" spans="2:4" ht="15">
      <c r="B47" s="369" t="s">
        <v>93</v>
      </c>
      <c r="C47" s="369"/>
      <c r="D47" s="369"/>
    </row>
  </sheetData>
  <sheetProtection password="C7CB" sheet="1" selectLockedCells="1"/>
  <mergeCells count="54">
    <mergeCell ref="B17:G17"/>
    <mergeCell ref="B27:G27"/>
    <mergeCell ref="B18:C18"/>
    <mergeCell ref="B19:C19"/>
    <mergeCell ref="B20:C20"/>
    <mergeCell ref="B21:C21"/>
    <mergeCell ref="B22:C22"/>
    <mergeCell ref="B23:C23"/>
    <mergeCell ref="B24:C24"/>
    <mergeCell ref="D25:E25"/>
    <mergeCell ref="F18:G18"/>
    <mergeCell ref="F19:G19"/>
    <mergeCell ref="F20:G20"/>
    <mergeCell ref="F21:G21"/>
    <mergeCell ref="F26:G26"/>
    <mergeCell ref="F22:G22"/>
    <mergeCell ref="F23:G23"/>
    <mergeCell ref="F24:G24"/>
    <mergeCell ref="F25:G25"/>
    <mergeCell ref="B47:D47"/>
    <mergeCell ref="B29:C29"/>
    <mergeCell ref="B31:C31"/>
    <mergeCell ref="B46:C46"/>
    <mergeCell ref="B42:C42"/>
    <mergeCell ref="B43:C43"/>
    <mergeCell ref="B44:C44"/>
    <mergeCell ref="B32:C32"/>
    <mergeCell ref="D30:E30"/>
    <mergeCell ref="D31:E31"/>
    <mergeCell ref="D26:E26"/>
    <mergeCell ref="D18:E18"/>
    <mergeCell ref="D19:E19"/>
    <mergeCell ref="D20:E20"/>
    <mergeCell ref="D21:E21"/>
    <mergeCell ref="D22:E22"/>
    <mergeCell ref="D23:E23"/>
    <mergeCell ref="D24:E24"/>
    <mergeCell ref="F28:G28"/>
    <mergeCell ref="F30:G30"/>
    <mergeCell ref="F31:G31"/>
    <mergeCell ref="F32:G32"/>
    <mergeCell ref="D29:E29"/>
    <mergeCell ref="F29:G29"/>
    <mergeCell ref="D32:E32"/>
    <mergeCell ref="D28:E28"/>
    <mergeCell ref="B25:C25"/>
    <mergeCell ref="B28:C28"/>
    <mergeCell ref="B45:C45"/>
    <mergeCell ref="B38:C38"/>
    <mergeCell ref="B39:C39"/>
    <mergeCell ref="B40:C40"/>
    <mergeCell ref="B41:C41"/>
    <mergeCell ref="B30:C30"/>
    <mergeCell ref="B26:C26"/>
  </mergeCells>
  <printOptions/>
  <pageMargins left="0.96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9"/>
  <sheetViews>
    <sheetView showGridLines="0" view="pageBreakPreview" zoomScaleNormal="75" zoomScaleSheetLayoutView="100" workbookViewId="0" topLeftCell="A149">
      <selection activeCell="E160" sqref="E160"/>
    </sheetView>
  </sheetViews>
  <sheetFormatPr defaultColWidth="9.140625" defaultRowHeight="15"/>
  <cols>
    <col min="1" max="1" width="14.421875" style="109" customWidth="1"/>
    <col min="2" max="2" width="18.140625" style="110" customWidth="1"/>
    <col min="3" max="3" width="9.421875" style="109" bestFit="1" customWidth="1"/>
    <col min="4" max="4" width="15.00390625" style="110" bestFit="1" customWidth="1"/>
    <col min="5" max="5" width="12.7109375" style="81" bestFit="1" customWidth="1"/>
    <col min="6" max="6" width="9.140625" style="112" customWidth="1"/>
    <col min="7" max="7" width="9.140625" style="110" hidden="1" customWidth="1"/>
    <col min="8" max="16384" width="9.140625" style="109" customWidth="1"/>
  </cols>
  <sheetData>
    <row r="1" ht="15">
      <c r="F1" s="110"/>
    </row>
    <row r="3" spans="1:6" ht="18.75">
      <c r="A3" s="372" t="s">
        <v>4</v>
      </c>
      <c r="B3" s="373"/>
      <c r="C3" s="373"/>
      <c r="D3" s="373"/>
      <c r="E3" s="373"/>
      <c r="F3" s="373"/>
    </row>
    <row r="6" ht="15.75" thickBot="1"/>
    <row r="7" spans="1:5" ht="16.5" thickBot="1" thickTop="1">
      <c r="A7" s="113" t="s">
        <v>2</v>
      </c>
      <c r="B7" s="374" t="s">
        <v>0</v>
      </c>
      <c r="C7" s="375"/>
      <c r="D7" s="113" t="s">
        <v>5</v>
      </c>
      <c r="E7" s="82" t="s">
        <v>27</v>
      </c>
    </row>
    <row r="8" ht="16.5" thickBot="1" thickTop="1"/>
    <row r="9" spans="1:6" ht="15.75" thickBot="1">
      <c r="A9" s="115" t="s">
        <v>9</v>
      </c>
      <c r="B9" s="115" t="s">
        <v>3</v>
      </c>
      <c r="C9" s="115" t="s">
        <v>6</v>
      </c>
      <c r="D9" s="115" t="s">
        <v>7</v>
      </c>
      <c r="E9" s="83" t="s">
        <v>8</v>
      </c>
      <c r="F9" s="116" t="s">
        <v>10</v>
      </c>
    </row>
    <row r="10" spans="1:6" ht="15">
      <c r="A10" s="117" t="s">
        <v>1</v>
      </c>
      <c r="B10" s="118" t="s">
        <v>97</v>
      </c>
      <c r="C10" s="117" t="s">
        <v>85</v>
      </c>
      <c r="D10" s="117">
        <v>146</v>
      </c>
      <c r="E10" s="89" t="s">
        <v>134</v>
      </c>
      <c r="F10" s="119">
        <v>50</v>
      </c>
    </row>
    <row r="11" spans="1:6" ht="15">
      <c r="A11" s="120" t="s">
        <v>11</v>
      </c>
      <c r="B11" s="121" t="s">
        <v>133</v>
      </c>
      <c r="C11" s="120" t="s">
        <v>273</v>
      </c>
      <c r="D11" s="120">
        <v>101</v>
      </c>
      <c r="E11" s="90" t="s">
        <v>135</v>
      </c>
      <c r="F11" s="122">
        <v>45</v>
      </c>
    </row>
    <row r="13" spans="2:7" s="278" customFormat="1" ht="15.75" thickBot="1">
      <c r="B13" s="110"/>
      <c r="D13" s="110"/>
      <c r="E13" s="81"/>
      <c r="F13" s="112"/>
      <c r="G13" s="110"/>
    </row>
    <row r="14" spans="1:5" ht="16.5" thickBot="1" thickTop="1">
      <c r="A14" s="113" t="s">
        <v>2</v>
      </c>
      <c r="B14" s="374" t="s">
        <v>0</v>
      </c>
      <c r="C14" s="375"/>
      <c r="D14" s="113" t="s">
        <v>5</v>
      </c>
      <c r="E14" s="82" t="s">
        <v>28</v>
      </c>
    </row>
    <row r="15" ht="16.5" thickBot="1" thickTop="1"/>
    <row r="16" spans="1:6" ht="15.75" thickBot="1">
      <c r="A16" s="115" t="s">
        <v>9</v>
      </c>
      <c r="B16" s="115" t="s">
        <v>3</v>
      </c>
      <c r="C16" s="115" t="s">
        <v>6</v>
      </c>
      <c r="D16" s="115" t="s">
        <v>7</v>
      </c>
      <c r="E16" s="83" t="s">
        <v>8</v>
      </c>
      <c r="F16" s="116" t="s">
        <v>10</v>
      </c>
    </row>
    <row r="17" spans="1:11" ht="15">
      <c r="A17" s="117"/>
      <c r="B17" s="118"/>
      <c r="C17" s="117"/>
      <c r="D17" s="117"/>
      <c r="E17" s="89"/>
      <c r="F17" s="119"/>
      <c r="H17" s="123"/>
      <c r="I17" s="124"/>
      <c r="J17" s="123"/>
      <c r="K17" s="124"/>
    </row>
    <row r="18" spans="9:11" ht="15">
      <c r="I18" s="110"/>
      <c r="K18" s="110"/>
    </row>
    <row r="20" spans="1:7" ht="15.75" thickBot="1">
      <c r="A20" s="125"/>
      <c r="B20" s="126"/>
      <c r="C20" s="125"/>
      <c r="D20" s="126"/>
      <c r="E20" s="84"/>
      <c r="F20" s="127"/>
      <c r="G20" s="126"/>
    </row>
    <row r="21" spans="1:7" ht="15.75" thickTop="1">
      <c r="A21" s="123"/>
      <c r="B21" s="124"/>
      <c r="C21" s="123"/>
      <c r="D21" s="124"/>
      <c r="E21" s="85"/>
      <c r="F21" s="128"/>
      <c r="G21" s="124"/>
    </row>
    <row r="23" ht="15.75" thickBot="1"/>
    <row r="24" spans="1:5" ht="16.5" thickBot="1" thickTop="1">
      <c r="A24" s="113" t="s">
        <v>2</v>
      </c>
      <c r="B24" s="374" t="s">
        <v>29</v>
      </c>
      <c r="C24" s="375"/>
      <c r="D24" s="113" t="s">
        <v>30</v>
      </c>
      <c r="E24" s="82" t="s">
        <v>27</v>
      </c>
    </row>
    <row r="25" ht="16.5" thickBot="1" thickTop="1"/>
    <row r="26" spans="1:6" ht="15.75" thickBot="1">
      <c r="A26" s="115" t="s">
        <v>9</v>
      </c>
      <c r="B26" s="115" t="s">
        <v>3</v>
      </c>
      <c r="C26" s="115" t="s">
        <v>6</v>
      </c>
      <c r="D26" s="115" t="s">
        <v>7</v>
      </c>
      <c r="E26" s="83" t="s">
        <v>8</v>
      </c>
      <c r="F26" s="116" t="s">
        <v>10</v>
      </c>
    </row>
    <row r="27" spans="1:6" ht="15">
      <c r="A27" s="117" t="s">
        <v>1</v>
      </c>
      <c r="B27" s="118" t="s">
        <v>99</v>
      </c>
      <c r="C27" s="117" t="s">
        <v>90</v>
      </c>
      <c r="D27" s="117">
        <v>83</v>
      </c>
      <c r="E27" s="89" t="s">
        <v>137</v>
      </c>
      <c r="F27" s="119">
        <v>50</v>
      </c>
    </row>
    <row r="28" spans="1:6" ht="15">
      <c r="A28" s="120" t="s">
        <v>11</v>
      </c>
      <c r="B28" s="121" t="s">
        <v>100</v>
      </c>
      <c r="C28" s="120" t="s">
        <v>90</v>
      </c>
      <c r="D28" s="120">
        <v>32</v>
      </c>
      <c r="E28" s="90"/>
      <c r="F28" s="122">
        <v>45</v>
      </c>
    </row>
    <row r="29" spans="1:6" ht="15">
      <c r="A29" s="91" t="s">
        <v>15</v>
      </c>
      <c r="B29" s="121" t="s">
        <v>102</v>
      </c>
      <c r="C29" s="120" t="s">
        <v>86</v>
      </c>
      <c r="D29" s="120">
        <v>60</v>
      </c>
      <c r="E29" s="90"/>
      <c r="F29" s="122">
        <v>42</v>
      </c>
    </row>
    <row r="31" ht="15.75" thickBot="1"/>
    <row r="32" spans="1:5" ht="16.5" thickBot="1" thickTop="1">
      <c r="A32" s="113" t="s">
        <v>2</v>
      </c>
      <c r="B32" s="374" t="s">
        <v>29</v>
      </c>
      <c r="C32" s="375"/>
      <c r="D32" s="113" t="s">
        <v>30</v>
      </c>
      <c r="E32" s="82" t="s">
        <v>28</v>
      </c>
    </row>
    <row r="33" ht="16.5" thickBot="1" thickTop="1"/>
    <row r="34" spans="1:6" ht="15.75" thickBot="1">
      <c r="A34" s="115" t="s">
        <v>9</v>
      </c>
      <c r="B34" s="115" t="s">
        <v>3</v>
      </c>
      <c r="C34" s="115" t="s">
        <v>6</v>
      </c>
      <c r="D34" s="115" t="s">
        <v>7</v>
      </c>
      <c r="E34" s="83" t="s">
        <v>8</v>
      </c>
      <c r="F34" s="116" t="s">
        <v>10</v>
      </c>
    </row>
    <row r="35" spans="1:7" s="133" customFormat="1" ht="15">
      <c r="A35" s="129" t="s">
        <v>1</v>
      </c>
      <c r="B35" s="130" t="s">
        <v>106</v>
      </c>
      <c r="C35" s="129" t="s">
        <v>90</v>
      </c>
      <c r="D35" s="129">
        <v>98</v>
      </c>
      <c r="E35" s="108" t="s">
        <v>139</v>
      </c>
      <c r="F35" s="131">
        <v>50</v>
      </c>
      <c r="G35" s="132"/>
    </row>
    <row r="36" spans="1:6" ht="15">
      <c r="A36" s="120" t="s">
        <v>11</v>
      </c>
      <c r="B36" s="134" t="s">
        <v>136</v>
      </c>
      <c r="C36" s="120" t="s">
        <v>85</v>
      </c>
      <c r="D36" s="120">
        <v>50</v>
      </c>
      <c r="E36" s="90"/>
      <c r="F36" s="122">
        <v>45</v>
      </c>
    </row>
    <row r="37" spans="1:6" ht="15">
      <c r="A37" s="120" t="s">
        <v>15</v>
      </c>
      <c r="B37" s="134" t="s">
        <v>138</v>
      </c>
      <c r="C37" s="120" t="s">
        <v>85</v>
      </c>
      <c r="D37" s="120">
        <v>35</v>
      </c>
      <c r="E37" s="90"/>
      <c r="F37" s="122">
        <v>42</v>
      </c>
    </row>
    <row r="38" spans="2:7" ht="15">
      <c r="B38" s="124"/>
      <c r="C38" s="123"/>
      <c r="D38" s="124"/>
      <c r="E38" s="85"/>
      <c r="F38" s="128"/>
      <c r="G38" s="124"/>
    </row>
    <row r="39" spans="2:7" ht="15">
      <c r="B39" s="124"/>
      <c r="C39" s="123"/>
      <c r="D39" s="124"/>
      <c r="E39" s="85"/>
      <c r="F39" s="128"/>
      <c r="G39" s="124"/>
    </row>
    <row r="40" spans="1:7" ht="15.75" thickBot="1">
      <c r="A40" s="125"/>
      <c r="B40" s="126"/>
      <c r="C40" s="125"/>
      <c r="D40" s="126"/>
      <c r="E40" s="84"/>
      <c r="F40" s="127"/>
      <c r="G40" s="126"/>
    </row>
    <row r="41" spans="1:7" ht="15.75" thickTop="1">
      <c r="A41" s="123"/>
      <c r="B41" s="124"/>
      <c r="C41" s="123"/>
      <c r="D41" s="124"/>
      <c r="E41" s="85"/>
      <c r="F41" s="128"/>
      <c r="G41" s="124"/>
    </row>
    <row r="42" spans="1:7" ht="15">
      <c r="A42" s="123"/>
      <c r="B42" s="124"/>
      <c r="C42" s="123"/>
      <c r="D42" s="124"/>
      <c r="E42" s="85"/>
      <c r="F42" s="128"/>
      <c r="G42" s="124"/>
    </row>
    <row r="43" ht="15.75" thickBot="1"/>
    <row r="44" spans="1:5" ht="16.5" thickBot="1" thickTop="1">
      <c r="A44" s="113" t="s">
        <v>2</v>
      </c>
      <c r="B44" s="374" t="s">
        <v>13</v>
      </c>
      <c r="C44" s="375"/>
      <c r="D44" s="113" t="s">
        <v>12</v>
      </c>
      <c r="E44" s="82" t="s">
        <v>27</v>
      </c>
    </row>
    <row r="45" ht="16.5" thickBot="1" thickTop="1"/>
    <row r="46" spans="1:6" ht="15.75" thickBot="1">
      <c r="A46" s="115" t="s">
        <v>9</v>
      </c>
      <c r="B46" s="115" t="s">
        <v>3</v>
      </c>
      <c r="C46" s="115" t="s">
        <v>6</v>
      </c>
      <c r="D46" s="115" t="s">
        <v>7</v>
      </c>
      <c r="E46" s="83" t="s">
        <v>8</v>
      </c>
      <c r="F46" s="116" t="s">
        <v>10</v>
      </c>
    </row>
    <row r="47" spans="1:6" ht="15">
      <c r="A47" s="117" t="s">
        <v>1</v>
      </c>
      <c r="B47" s="118" t="s">
        <v>140</v>
      </c>
      <c r="C47" s="117" t="s">
        <v>92</v>
      </c>
      <c r="D47" s="117">
        <v>97</v>
      </c>
      <c r="E47" s="89" t="s">
        <v>141</v>
      </c>
      <c r="F47" s="119">
        <v>50</v>
      </c>
    </row>
    <row r="48" spans="1:6" ht="15">
      <c r="A48" s="120" t="s">
        <v>11</v>
      </c>
      <c r="B48" s="121" t="s">
        <v>108</v>
      </c>
      <c r="C48" s="120" t="s">
        <v>92</v>
      </c>
      <c r="D48" s="120">
        <v>2</v>
      </c>
      <c r="E48" s="90" t="s">
        <v>142</v>
      </c>
      <c r="F48" s="122">
        <v>45</v>
      </c>
    </row>
    <row r="49" spans="1:6" ht="15">
      <c r="A49" s="120" t="s">
        <v>15</v>
      </c>
      <c r="B49" s="121" t="s">
        <v>143</v>
      </c>
      <c r="C49" s="120" t="s">
        <v>92</v>
      </c>
      <c r="D49" s="120">
        <v>91</v>
      </c>
      <c r="E49" s="90" t="s">
        <v>144</v>
      </c>
      <c r="F49" s="122">
        <v>42</v>
      </c>
    </row>
    <row r="50" spans="1:6" ht="15">
      <c r="A50" s="120" t="s">
        <v>16</v>
      </c>
      <c r="B50" s="121" t="s">
        <v>109</v>
      </c>
      <c r="C50" s="120" t="s">
        <v>31</v>
      </c>
      <c r="D50" s="120">
        <v>87</v>
      </c>
      <c r="E50" s="90" t="s">
        <v>145</v>
      </c>
      <c r="F50" s="122">
        <v>40</v>
      </c>
    </row>
    <row r="51" spans="1:6" ht="15">
      <c r="A51" s="120" t="s">
        <v>17</v>
      </c>
      <c r="B51" s="121" t="s">
        <v>146</v>
      </c>
      <c r="C51" s="120" t="s">
        <v>31</v>
      </c>
      <c r="D51" s="120">
        <v>17</v>
      </c>
      <c r="E51" s="90" t="s">
        <v>147</v>
      </c>
      <c r="F51" s="122">
        <v>39</v>
      </c>
    </row>
    <row r="52" spans="1:6" ht="15">
      <c r="A52" s="120" t="s">
        <v>46</v>
      </c>
      <c r="B52" s="121" t="s">
        <v>98</v>
      </c>
      <c r="C52" s="120" t="s">
        <v>31</v>
      </c>
      <c r="D52" s="120">
        <v>68</v>
      </c>
      <c r="E52" s="90" t="s">
        <v>148</v>
      </c>
      <c r="F52" s="122">
        <v>38</v>
      </c>
    </row>
    <row r="53" spans="1:6" ht="15">
      <c r="A53" s="120" t="s">
        <v>47</v>
      </c>
      <c r="B53" s="121" t="s">
        <v>101</v>
      </c>
      <c r="C53" s="120" t="s">
        <v>31</v>
      </c>
      <c r="D53" s="120">
        <v>86</v>
      </c>
      <c r="E53" s="90" t="s">
        <v>149</v>
      </c>
      <c r="F53" s="122">
        <v>37</v>
      </c>
    </row>
    <row r="54" spans="1:6" ht="15">
      <c r="A54" s="120" t="s">
        <v>43</v>
      </c>
      <c r="B54" s="121" t="s">
        <v>153</v>
      </c>
      <c r="C54" s="120" t="s">
        <v>92</v>
      </c>
      <c r="D54" s="120">
        <v>111</v>
      </c>
      <c r="E54" s="90" t="s">
        <v>154</v>
      </c>
      <c r="F54" s="122">
        <v>36</v>
      </c>
    </row>
    <row r="55" spans="1:6" ht="15">
      <c r="A55" s="120" t="s">
        <v>44</v>
      </c>
      <c r="B55" s="121" t="s">
        <v>155</v>
      </c>
      <c r="C55" s="120" t="s">
        <v>31</v>
      </c>
      <c r="D55" s="120">
        <v>26</v>
      </c>
      <c r="E55" s="90" t="s">
        <v>156</v>
      </c>
      <c r="F55" s="122">
        <v>35</v>
      </c>
    </row>
    <row r="56" spans="1:6" ht="15">
      <c r="A56" s="120" t="s">
        <v>45</v>
      </c>
      <c r="B56" s="121" t="s">
        <v>157</v>
      </c>
      <c r="C56" s="120" t="s">
        <v>31</v>
      </c>
      <c r="D56" s="120">
        <v>90</v>
      </c>
      <c r="E56" s="90" t="s">
        <v>158</v>
      </c>
      <c r="F56" s="122">
        <v>34</v>
      </c>
    </row>
    <row r="57" spans="2:7" s="278" customFormat="1" ht="15">
      <c r="B57" s="110"/>
      <c r="D57" s="110"/>
      <c r="E57" s="81"/>
      <c r="F57" s="112"/>
      <c r="G57" s="110"/>
    </row>
    <row r="58" ht="15.75" thickBot="1"/>
    <row r="59" spans="1:5" ht="16.5" thickBot="1" thickTop="1">
      <c r="A59" s="113" t="s">
        <v>2</v>
      </c>
      <c r="B59" s="374" t="s">
        <v>13</v>
      </c>
      <c r="C59" s="375"/>
      <c r="D59" s="113" t="s">
        <v>12</v>
      </c>
      <c r="E59" s="82" t="s">
        <v>28</v>
      </c>
    </row>
    <row r="60" ht="16.5" thickBot="1" thickTop="1"/>
    <row r="61" spans="1:6" ht="15.75" thickBot="1">
      <c r="A61" s="115" t="s">
        <v>9</v>
      </c>
      <c r="B61" s="115" t="s">
        <v>3</v>
      </c>
      <c r="C61" s="115" t="s">
        <v>6</v>
      </c>
      <c r="D61" s="115" t="s">
        <v>7</v>
      </c>
      <c r="E61" s="83" t="s">
        <v>8</v>
      </c>
      <c r="F61" s="116" t="s">
        <v>10</v>
      </c>
    </row>
    <row r="62" spans="1:6" ht="15">
      <c r="A62" s="117" t="s">
        <v>1</v>
      </c>
      <c r="B62" s="118" t="s">
        <v>103</v>
      </c>
      <c r="C62" s="117" t="s">
        <v>31</v>
      </c>
      <c r="D62" s="117">
        <v>137</v>
      </c>
      <c r="E62" s="89" t="s">
        <v>150</v>
      </c>
      <c r="F62" s="131">
        <v>50</v>
      </c>
    </row>
    <row r="63" spans="1:6" ht="15">
      <c r="A63" s="120" t="s">
        <v>11</v>
      </c>
      <c r="B63" s="121" t="s">
        <v>104</v>
      </c>
      <c r="C63" s="120" t="s">
        <v>31</v>
      </c>
      <c r="D63" s="120">
        <v>5</v>
      </c>
      <c r="E63" s="90" t="s">
        <v>151</v>
      </c>
      <c r="F63" s="122">
        <v>45</v>
      </c>
    </row>
    <row r="64" spans="1:6" ht="15">
      <c r="A64" s="120" t="s">
        <v>15</v>
      </c>
      <c r="B64" s="121" t="s">
        <v>105</v>
      </c>
      <c r="C64" s="120" t="s">
        <v>31</v>
      </c>
      <c r="D64" s="120">
        <v>126</v>
      </c>
      <c r="E64" s="90" t="s">
        <v>152</v>
      </c>
      <c r="F64" s="122">
        <v>42</v>
      </c>
    </row>
    <row r="65" spans="2:7" ht="15">
      <c r="B65" s="124"/>
      <c r="C65" s="123"/>
      <c r="D65" s="124"/>
      <c r="E65" s="85"/>
      <c r="F65" s="128"/>
      <c r="G65" s="124"/>
    </row>
    <row r="66" spans="2:7" ht="15">
      <c r="B66" s="124"/>
      <c r="C66" s="123"/>
      <c r="D66" s="124"/>
      <c r="E66" s="85"/>
      <c r="F66" s="128"/>
      <c r="G66" s="124"/>
    </row>
    <row r="67" spans="1:7" ht="15.75" thickBot="1">
      <c r="A67" s="125"/>
      <c r="B67" s="126"/>
      <c r="C67" s="125"/>
      <c r="D67" s="126"/>
      <c r="E67" s="84"/>
      <c r="F67" s="127"/>
      <c r="G67" s="126"/>
    </row>
    <row r="68" spans="1:7" ht="15.75" thickTop="1">
      <c r="A68" s="123"/>
      <c r="B68" s="124"/>
      <c r="C68" s="123"/>
      <c r="D68" s="124"/>
      <c r="E68" s="85"/>
      <c r="F68" s="128"/>
      <c r="G68" s="124"/>
    </row>
    <row r="70" ht="15.75" thickBot="1"/>
    <row r="71" spans="1:5" ht="16.5" thickBot="1" thickTop="1">
      <c r="A71" s="113" t="s">
        <v>2</v>
      </c>
      <c r="B71" s="374" t="s">
        <v>32</v>
      </c>
      <c r="C71" s="375"/>
      <c r="D71" s="113" t="s">
        <v>33</v>
      </c>
      <c r="E71" s="82" t="s">
        <v>27</v>
      </c>
    </row>
    <row r="72" ht="16.5" thickBot="1" thickTop="1"/>
    <row r="73" spans="1:6" ht="15.75" thickBot="1">
      <c r="A73" s="115" t="s">
        <v>9</v>
      </c>
      <c r="B73" s="115" t="s">
        <v>3</v>
      </c>
      <c r="C73" s="115" t="s">
        <v>6</v>
      </c>
      <c r="D73" s="115" t="s">
        <v>7</v>
      </c>
      <c r="E73" s="83" t="s">
        <v>8</v>
      </c>
      <c r="F73" s="116" t="s">
        <v>10</v>
      </c>
    </row>
    <row r="74" spans="1:6" ht="15">
      <c r="A74" s="117" t="s">
        <v>1</v>
      </c>
      <c r="B74" s="118" t="s">
        <v>111</v>
      </c>
      <c r="C74" s="117" t="s">
        <v>34</v>
      </c>
      <c r="D74" s="117">
        <v>16</v>
      </c>
      <c r="E74" s="89" t="s">
        <v>159</v>
      </c>
      <c r="F74" s="119">
        <v>50</v>
      </c>
    </row>
    <row r="75" spans="1:6" ht="15">
      <c r="A75" s="120" t="s">
        <v>11</v>
      </c>
      <c r="B75" s="121" t="s">
        <v>107</v>
      </c>
      <c r="C75" s="120" t="s">
        <v>14</v>
      </c>
      <c r="D75" s="120">
        <v>106</v>
      </c>
      <c r="E75" s="90" t="s">
        <v>162</v>
      </c>
      <c r="F75" s="122">
        <v>45</v>
      </c>
    </row>
    <row r="76" spans="1:6" ht="15">
      <c r="A76" s="120" t="s">
        <v>15</v>
      </c>
      <c r="B76" s="121" t="s">
        <v>160</v>
      </c>
      <c r="C76" s="120" t="s">
        <v>87</v>
      </c>
      <c r="D76" s="120">
        <v>59</v>
      </c>
      <c r="E76" s="90" t="s">
        <v>161</v>
      </c>
      <c r="F76" s="122">
        <v>42</v>
      </c>
    </row>
    <row r="77" spans="1:6" ht="15">
      <c r="A77" s="120" t="s">
        <v>16</v>
      </c>
      <c r="B77" s="121" t="s">
        <v>163</v>
      </c>
      <c r="C77" s="120" t="s">
        <v>35</v>
      </c>
      <c r="D77" s="120">
        <v>31</v>
      </c>
      <c r="E77" s="90" t="s">
        <v>164</v>
      </c>
      <c r="F77" s="122">
        <v>40</v>
      </c>
    </row>
    <row r="79" ht="15.75" thickBot="1"/>
    <row r="80" spans="1:5" ht="16.5" thickBot="1" thickTop="1">
      <c r="A80" s="113" t="s">
        <v>2</v>
      </c>
      <c r="B80" s="374" t="s">
        <v>32</v>
      </c>
      <c r="C80" s="375"/>
      <c r="D80" s="113" t="s">
        <v>33</v>
      </c>
      <c r="E80" s="82" t="s">
        <v>28</v>
      </c>
    </row>
    <row r="81" ht="16.5" thickBot="1" thickTop="1"/>
    <row r="82" spans="1:6" ht="15.75" thickBot="1">
      <c r="A82" s="115" t="s">
        <v>9</v>
      </c>
      <c r="B82" s="115" t="s">
        <v>3</v>
      </c>
      <c r="C82" s="115" t="s">
        <v>6</v>
      </c>
      <c r="D82" s="115" t="s">
        <v>7</v>
      </c>
      <c r="E82" s="83" t="s">
        <v>8</v>
      </c>
      <c r="F82" s="116" t="s">
        <v>10</v>
      </c>
    </row>
    <row r="83" spans="1:6" ht="15">
      <c r="A83" s="117" t="s">
        <v>1</v>
      </c>
      <c r="B83" s="118" t="s">
        <v>165</v>
      </c>
      <c r="C83" s="117" t="s">
        <v>14</v>
      </c>
      <c r="D83" s="117">
        <v>117</v>
      </c>
      <c r="E83" s="89" t="s">
        <v>166</v>
      </c>
      <c r="F83" s="119">
        <v>50</v>
      </c>
    </row>
    <row r="84" spans="1:6" ht="15">
      <c r="A84" s="120" t="s">
        <v>11</v>
      </c>
      <c r="B84" s="121" t="s">
        <v>167</v>
      </c>
      <c r="C84" s="120" t="s">
        <v>91</v>
      </c>
      <c r="D84" s="120">
        <v>92</v>
      </c>
      <c r="E84" s="90" t="s">
        <v>168</v>
      </c>
      <c r="F84" s="122">
        <v>45</v>
      </c>
    </row>
    <row r="85" spans="2:6" ht="15">
      <c r="B85" s="124"/>
      <c r="C85" s="123"/>
      <c r="D85" s="124"/>
      <c r="E85" s="85"/>
      <c r="F85" s="128"/>
    </row>
    <row r="86" spans="2:6" ht="15">
      <c r="B86" s="124"/>
      <c r="C86" s="123"/>
      <c r="D86" s="135"/>
      <c r="E86" s="85"/>
      <c r="F86" s="128"/>
    </row>
    <row r="87" spans="1:6" ht="15.75" thickBot="1">
      <c r="A87" s="125"/>
      <c r="B87" s="126"/>
      <c r="C87" s="125"/>
      <c r="D87" s="126"/>
      <c r="E87" s="84"/>
      <c r="F87" s="127"/>
    </row>
    <row r="88" spans="1:6" ht="15.75" thickTop="1">
      <c r="A88" s="123"/>
      <c r="B88" s="124"/>
      <c r="C88" s="123"/>
      <c r="D88" s="124"/>
      <c r="E88" s="85"/>
      <c r="F88" s="128"/>
    </row>
    <row r="89" ht="15">
      <c r="G89" s="124"/>
    </row>
    <row r="90" ht="15.75" thickBot="1">
      <c r="G90" s="124"/>
    </row>
    <row r="91" spans="1:7" ht="16.5" thickBot="1" thickTop="1">
      <c r="A91" s="136" t="s">
        <v>2</v>
      </c>
      <c r="B91" s="376" t="s">
        <v>72</v>
      </c>
      <c r="C91" s="377"/>
      <c r="D91" s="136" t="s">
        <v>18</v>
      </c>
      <c r="E91" s="86" t="s">
        <v>78</v>
      </c>
      <c r="G91" s="126"/>
    </row>
    <row r="92" ht="16.5" thickBot="1" thickTop="1">
      <c r="G92" s="124"/>
    </row>
    <row r="93" spans="1:6" ht="15.75" thickBot="1">
      <c r="A93" s="277" t="s">
        <v>9</v>
      </c>
      <c r="B93" s="137" t="s">
        <v>3</v>
      </c>
      <c r="C93" s="137" t="s">
        <v>6</v>
      </c>
      <c r="D93" s="137" t="s">
        <v>7</v>
      </c>
      <c r="E93" s="87" t="s">
        <v>8</v>
      </c>
      <c r="F93" s="116" t="s">
        <v>10</v>
      </c>
    </row>
    <row r="94" spans="1:6" ht="15">
      <c r="A94" s="117" t="s">
        <v>1</v>
      </c>
      <c r="B94" s="118" t="s">
        <v>112</v>
      </c>
      <c r="C94" s="120" t="s">
        <v>34</v>
      </c>
      <c r="D94" s="120">
        <v>80</v>
      </c>
      <c r="E94" s="90" t="s">
        <v>174</v>
      </c>
      <c r="F94" s="122">
        <v>50</v>
      </c>
    </row>
    <row r="95" spans="1:6" ht="15">
      <c r="A95" s="120" t="s">
        <v>11</v>
      </c>
      <c r="B95" s="121" t="s">
        <v>175</v>
      </c>
      <c r="C95" s="120" t="s">
        <v>176</v>
      </c>
      <c r="D95" s="120">
        <v>61</v>
      </c>
      <c r="E95" s="90"/>
      <c r="F95" s="122">
        <v>45</v>
      </c>
    </row>
    <row r="96" spans="1:6" ht="15">
      <c r="A96" s="120" t="s">
        <v>15</v>
      </c>
      <c r="B96" s="121" t="s">
        <v>277</v>
      </c>
      <c r="C96" s="120" t="s">
        <v>176</v>
      </c>
      <c r="D96" s="120">
        <v>96</v>
      </c>
      <c r="E96" s="90"/>
      <c r="F96" s="122">
        <v>42</v>
      </c>
    </row>
    <row r="97" spans="1:6" ht="15">
      <c r="A97" s="120" t="s">
        <v>16</v>
      </c>
      <c r="B97" s="121" t="s">
        <v>177</v>
      </c>
      <c r="C97" s="120" t="s">
        <v>176</v>
      </c>
      <c r="D97" s="120">
        <v>8</v>
      </c>
      <c r="E97" s="90"/>
      <c r="F97" s="122">
        <v>40</v>
      </c>
    </row>
    <row r="98" spans="1:6" ht="15">
      <c r="A98" s="120" t="s">
        <v>17</v>
      </c>
      <c r="B98" s="121" t="s">
        <v>178</v>
      </c>
      <c r="C98" s="120" t="s">
        <v>179</v>
      </c>
      <c r="D98" s="120">
        <v>100</v>
      </c>
      <c r="E98" s="90"/>
      <c r="F98" s="122">
        <v>39</v>
      </c>
    </row>
    <row r="99" spans="1:6" ht="15">
      <c r="A99" s="120" t="s">
        <v>46</v>
      </c>
      <c r="B99" s="121" t="s">
        <v>180</v>
      </c>
      <c r="C99" s="120" t="s">
        <v>94</v>
      </c>
      <c r="D99" s="120">
        <v>79</v>
      </c>
      <c r="E99" s="90"/>
      <c r="F99" s="122">
        <v>38</v>
      </c>
    </row>
    <row r="100" spans="1:6" ht="15">
      <c r="A100" s="120" t="s">
        <v>47</v>
      </c>
      <c r="B100" s="121" t="s">
        <v>181</v>
      </c>
      <c r="C100" s="120" t="s">
        <v>94</v>
      </c>
      <c r="D100" s="120">
        <v>112</v>
      </c>
      <c r="E100" s="90"/>
      <c r="F100" s="122">
        <v>37</v>
      </c>
    </row>
    <row r="101" spans="1:6" ht="15">
      <c r="A101" s="120" t="s">
        <v>43</v>
      </c>
      <c r="B101" s="121" t="s">
        <v>182</v>
      </c>
      <c r="C101" s="120" t="s">
        <v>179</v>
      </c>
      <c r="D101" s="120">
        <v>36</v>
      </c>
      <c r="E101" s="90"/>
      <c r="F101" s="122">
        <v>36</v>
      </c>
    </row>
    <row r="102" spans="1:6" ht="15">
      <c r="A102" s="120" t="s">
        <v>44</v>
      </c>
      <c r="B102" s="121" t="s">
        <v>183</v>
      </c>
      <c r="C102" s="120" t="s">
        <v>179</v>
      </c>
      <c r="D102" s="120">
        <v>131</v>
      </c>
      <c r="E102" s="90"/>
      <c r="F102" s="122">
        <v>35</v>
      </c>
    </row>
    <row r="103" spans="1:6" ht="15">
      <c r="A103" s="120" t="s">
        <v>45</v>
      </c>
      <c r="B103" s="121" t="s">
        <v>184</v>
      </c>
      <c r="C103" s="120" t="s">
        <v>94</v>
      </c>
      <c r="D103" s="120">
        <v>88</v>
      </c>
      <c r="E103" s="90"/>
      <c r="F103" s="122">
        <v>34</v>
      </c>
    </row>
    <row r="104" spans="1:6" ht="15">
      <c r="A104" s="120" t="s">
        <v>42</v>
      </c>
      <c r="B104" s="121" t="s">
        <v>185</v>
      </c>
      <c r="C104" s="120" t="s">
        <v>34</v>
      </c>
      <c r="D104" s="120">
        <v>105</v>
      </c>
      <c r="E104" s="90"/>
      <c r="F104" s="122">
        <v>33</v>
      </c>
    </row>
    <row r="105" spans="1:6" ht="15.75" hidden="1" thickTop="1">
      <c r="A105" s="120" t="s">
        <v>169</v>
      </c>
      <c r="B105" s="121"/>
      <c r="C105" s="120"/>
      <c r="D105" s="120"/>
      <c r="E105" s="90"/>
      <c r="F105" s="122"/>
    </row>
    <row r="106" spans="1:6" ht="15" hidden="1">
      <c r="A106" s="120" t="s">
        <v>170</v>
      </c>
      <c r="B106" s="121"/>
      <c r="C106" s="120"/>
      <c r="D106" s="120"/>
      <c r="E106" s="90"/>
      <c r="F106" s="122"/>
    </row>
    <row r="107" spans="1:6" ht="15" hidden="1">
      <c r="A107" s="120" t="s">
        <v>171</v>
      </c>
      <c r="B107" s="121"/>
      <c r="C107" s="120"/>
      <c r="D107" s="120"/>
      <c r="E107" s="90"/>
      <c r="F107" s="122"/>
    </row>
    <row r="108" spans="1:6" ht="15" hidden="1">
      <c r="A108" s="120" t="s">
        <v>172</v>
      </c>
      <c r="B108" s="121"/>
      <c r="C108" s="120"/>
      <c r="D108" s="120"/>
      <c r="E108" s="90"/>
      <c r="F108" s="122"/>
    </row>
    <row r="109" spans="1:6" ht="15" hidden="1">
      <c r="A109" s="120" t="s">
        <v>173</v>
      </c>
      <c r="B109" s="121"/>
      <c r="C109" s="120"/>
      <c r="D109" s="120"/>
      <c r="E109" s="90"/>
      <c r="F109" s="122"/>
    </row>
    <row r="110" ht="15">
      <c r="F110" s="128"/>
    </row>
    <row r="111" ht="15.75" thickBot="1"/>
    <row r="112" spans="1:5" ht="16.5" thickBot="1" thickTop="1">
      <c r="A112" s="136" t="s">
        <v>2</v>
      </c>
      <c r="B112" s="376" t="s">
        <v>72</v>
      </c>
      <c r="C112" s="377"/>
      <c r="D112" s="136" t="s">
        <v>18</v>
      </c>
      <c r="E112" s="86" t="s">
        <v>79</v>
      </c>
    </row>
    <row r="113" ht="16.5" thickBot="1" thickTop="1"/>
    <row r="114" spans="1:6" ht="15.75" thickBot="1">
      <c r="A114" s="137" t="s">
        <v>9</v>
      </c>
      <c r="B114" s="137" t="s">
        <v>3</v>
      </c>
      <c r="C114" s="137" t="s">
        <v>6</v>
      </c>
      <c r="D114" s="137" t="s">
        <v>7</v>
      </c>
      <c r="E114" s="87" t="s">
        <v>8</v>
      </c>
      <c r="F114" s="116" t="s">
        <v>10</v>
      </c>
    </row>
    <row r="115" spans="1:6" ht="15">
      <c r="A115" s="120" t="s">
        <v>1</v>
      </c>
      <c r="B115" s="121" t="s">
        <v>186</v>
      </c>
      <c r="C115" s="120" t="s">
        <v>187</v>
      </c>
      <c r="D115" s="120">
        <v>81</v>
      </c>
      <c r="E115" s="90"/>
      <c r="F115" s="122">
        <v>50</v>
      </c>
    </row>
    <row r="116" spans="1:6" ht="15">
      <c r="A116" s="120" t="s">
        <v>11</v>
      </c>
      <c r="B116" s="121" t="s">
        <v>110</v>
      </c>
      <c r="C116" s="120" t="s">
        <v>94</v>
      </c>
      <c r="D116" s="120">
        <v>84</v>
      </c>
      <c r="E116" s="90"/>
      <c r="F116" s="122">
        <v>45</v>
      </c>
    </row>
    <row r="117" spans="1:6" ht="15">
      <c r="A117" s="120" t="s">
        <v>15</v>
      </c>
      <c r="B117" s="121" t="s">
        <v>113</v>
      </c>
      <c r="C117" s="120" t="s">
        <v>94</v>
      </c>
      <c r="D117" s="120">
        <v>1</v>
      </c>
      <c r="E117" s="90"/>
      <c r="F117" s="122">
        <v>42</v>
      </c>
    </row>
    <row r="118" spans="1:7" s="278" customFormat="1" ht="15">
      <c r="A118" s="124"/>
      <c r="B118" s="123"/>
      <c r="C118" s="124"/>
      <c r="D118" s="124"/>
      <c r="E118" s="85"/>
      <c r="F118" s="293"/>
      <c r="G118" s="110"/>
    </row>
    <row r="119" spans="1:7" s="278" customFormat="1" ht="15">
      <c r="A119" s="124"/>
      <c r="B119" s="123"/>
      <c r="C119" s="124"/>
      <c r="D119" s="124"/>
      <c r="E119" s="85"/>
      <c r="F119" s="293"/>
      <c r="G119" s="110"/>
    </row>
    <row r="120" spans="1:6" ht="15.75" thickBot="1">
      <c r="A120" s="125"/>
      <c r="B120" s="126"/>
      <c r="C120" s="125"/>
      <c r="D120" s="126"/>
      <c r="E120" s="84"/>
      <c r="F120" s="127"/>
    </row>
    <row r="121" spans="1:6" ht="15.75" thickTop="1">
      <c r="A121" s="123"/>
      <c r="B121" s="124"/>
      <c r="C121" s="123"/>
      <c r="D121" s="124"/>
      <c r="E121" s="85"/>
      <c r="F121" s="128"/>
    </row>
    <row r="123" ht="15.75" thickBot="1"/>
    <row r="124" spans="1:5" ht="16.5" thickBot="1" thickTop="1">
      <c r="A124" s="113" t="s">
        <v>2</v>
      </c>
      <c r="B124" s="374" t="s">
        <v>19</v>
      </c>
      <c r="C124" s="375"/>
      <c r="D124" s="113" t="s">
        <v>20</v>
      </c>
      <c r="E124" s="82" t="s">
        <v>36</v>
      </c>
    </row>
    <row r="125" ht="16.5" thickBot="1" thickTop="1"/>
    <row r="126" spans="1:6" ht="15.75" thickBot="1">
      <c r="A126" s="115" t="s">
        <v>9</v>
      </c>
      <c r="B126" s="115" t="s">
        <v>3</v>
      </c>
      <c r="C126" s="115" t="s">
        <v>6</v>
      </c>
      <c r="D126" s="115" t="s">
        <v>7</v>
      </c>
      <c r="E126" s="83" t="s">
        <v>8</v>
      </c>
      <c r="F126" s="116" t="s">
        <v>10</v>
      </c>
    </row>
    <row r="127" spans="1:6" ht="15">
      <c r="A127" s="117" t="s">
        <v>1</v>
      </c>
      <c r="B127" s="121" t="s">
        <v>118</v>
      </c>
      <c r="C127" s="120" t="s">
        <v>22</v>
      </c>
      <c r="D127" s="120">
        <v>78</v>
      </c>
      <c r="E127" s="90" t="s">
        <v>188</v>
      </c>
      <c r="F127" s="119">
        <v>50</v>
      </c>
    </row>
    <row r="128" spans="1:6" ht="15">
      <c r="A128" s="120" t="s">
        <v>11</v>
      </c>
      <c r="B128" s="121" t="s">
        <v>121</v>
      </c>
      <c r="C128" s="120" t="s">
        <v>88</v>
      </c>
      <c r="D128" s="120">
        <v>96</v>
      </c>
      <c r="E128" s="90" t="s">
        <v>190</v>
      </c>
      <c r="F128" s="122">
        <v>45</v>
      </c>
    </row>
    <row r="129" spans="1:6" ht="15">
      <c r="A129" s="120" t="s">
        <v>15</v>
      </c>
      <c r="B129" s="121" t="s">
        <v>119</v>
      </c>
      <c r="C129" s="120" t="s">
        <v>23</v>
      </c>
      <c r="D129" s="120">
        <v>61</v>
      </c>
      <c r="E129" s="90" t="s">
        <v>189</v>
      </c>
      <c r="F129" s="122">
        <v>42</v>
      </c>
    </row>
    <row r="130" spans="1:6" ht="15">
      <c r="A130" s="120" t="s">
        <v>16</v>
      </c>
      <c r="B130" s="121" t="s">
        <v>120</v>
      </c>
      <c r="C130" s="120" t="s">
        <v>24</v>
      </c>
      <c r="D130" s="120">
        <v>65</v>
      </c>
      <c r="E130" s="90" t="s">
        <v>191</v>
      </c>
      <c r="F130" s="122">
        <v>40</v>
      </c>
    </row>
    <row r="131" spans="1:6" ht="15">
      <c r="A131" s="120" t="s">
        <v>17</v>
      </c>
      <c r="B131" s="121" t="s">
        <v>192</v>
      </c>
      <c r="C131" s="120" t="s">
        <v>24</v>
      </c>
      <c r="D131" s="120">
        <v>151</v>
      </c>
      <c r="E131" s="90" t="s">
        <v>193</v>
      </c>
      <c r="F131" s="122">
        <v>39</v>
      </c>
    </row>
    <row r="132" spans="1:6" ht="15">
      <c r="A132" s="120" t="s">
        <v>46</v>
      </c>
      <c r="B132" s="121" t="s">
        <v>194</v>
      </c>
      <c r="C132" s="120" t="s">
        <v>195</v>
      </c>
      <c r="D132" s="120">
        <v>7</v>
      </c>
      <c r="E132" s="90" t="s">
        <v>196</v>
      </c>
      <c r="F132" s="122">
        <v>38</v>
      </c>
    </row>
    <row r="133" spans="1:6" ht="15">
      <c r="A133" s="120" t="s">
        <v>47</v>
      </c>
      <c r="B133" s="121" t="s">
        <v>197</v>
      </c>
      <c r="C133" s="120" t="s">
        <v>198</v>
      </c>
      <c r="D133" s="120">
        <v>69</v>
      </c>
      <c r="E133" s="90" t="s">
        <v>199</v>
      </c>
      <c r="F133" s="122">
        <v>37</v>
      </c>
    </row>
    <row r="135" ht="15.75" thickBot="1"/>
    <row r="136" spans="1:5" ht="16.5" thickBot="1" thickTop="1">
      <c r="A136" s="113" t="s">
        <v>2</v>
      </c>
      <c r="B136" s="114" t="s">
        <v>19</v>
      </c>
      <c r="C136" s="138"/>
      <c r="D136" s="113" t="s">
        <v>20</v>
      </c>
      <c r="E136" s="82" t="s">
        <v>37</v>
      </c>
    </row>
    <row r="137" ht="16.5" thickBot="1" thickTop="1"/>
    <row r="138" spans="1:6" ht="15.75" thickBot="1">
      <c r="A138" s="115" t="s">
        <v>9</v>
      </c>
      <c r="B138" s="115" t="s">
        <v>3</v>
      </c>
      <c r="C138" s="115" t="s">
        <v>6</v>
      </c>
      <c r="D138" s="115" t="s">
        <v>7</v>
      </c>
      <c r="E138" s="83" t="s">
        <v>8</v>
      </c>
      <c r="F138" s="116" t="s">
        <v>10</v>
      </c>
    </row>
    <row r="139" spans="1:6" ht="15">
      <c r="A139" s="117" t="s">
        <v>1</v>
      </c>
      <c r="B139" s="118" t="s">
        <v>200</v>
      </c>
      <c r="C139" s="117" t="s">
        <v>114</v>
      </c>
      <c r="D139" s="117">
        <v>89</v>
      </c>
      <c r="E139" s="89" t="s">
        <v>201</v>
      </c>
      <c r="F139" s="119">
        <v>50</v>
      </c>
    </row>
    <row r="140" spans="1:6" ht="15">
      <c r="A140" s="123"/>
      <c r="B140" s="124"/>
      <c r="C140" s="123"/>
      <c r="D140" s="124"/>
      <c r="E140" s="85"/>
      <c r="F140" s="128"/>
    </row>
    <row r="141" spans="1:7" s="278" customFormat="1" ht="15">
      <c r="A141" s="123"/>
      <c r="B141" s="124"/>
      <c r="C141" s="123"/>
      <c r="D141" s="124"/>
      <c r="E141" s="85"/>
      <c r="F141" s="128"/>
      <c r="G141" s="110"/>
    </row>
    <row r="142" spans="1:7" s="278" customFormat="1" ht="15">
      <c r="A142" s="123"/>
      <c r="B142" s="124"/>
      <c r="C142" s="123"/>
      <c r="D142" s="124"/>
      <c r="E142" s="85"/>
      <c r="F142" s="128"/>
      <c r="G142" s="110"/>
    </row>
    <row r="144" spans="2:7" s="278" customFormat="1" ht="15">
      <c r="B144" s="110"/>
      <c r="D144" s="110"/>
      <c r="E144" s="81"/>
      <c r="F144" s="112"/>
      <c r="G144" s="110"/>
    </row>
    <row r="145" ht="15.75" thickBot="1"/>
    <row r="146" spans="1:5" ht="16.5" thickBot="1" thickTop="1">
      <c r="A146" s="113" t="s">
        <v>2</v>
      </c>
      <c r="B146" s="114" t="s">
        <v>25</v>
      </c>
      <c r="C146" s="138"/>
      <c r="D146" s="113" t="s">
        <v>18</v>
      </c>
      <c r="E146" s="82" t="s">
        <v>36</v>
      </c>
    </row>
    <row r="147" ht="16.5" thickBot="1" thickTop="1"/>
    <row r="148" spans="1:6" ht="15.75" thickBot="1">
      <c r="A148" s="115" t="s">
        <v>9</v>
      </c>
      <c r="B148" s="115" t="s">
        <v>3</v>
      </c>
      <c r="C148" s="115" t="s">
        <v>6</v>
      </c>
      <c r="D148" s="115" t="s">
        <v>7</v>
      </c>
      <c r="E148" s="83" t="s">
        <v>8</v>
      </c>
      <c r="F148" s="116" t="s">
        <v>10</v>
      </c>
    </row>
    <row r="149" spans="1:6" ht="15">
      <c r="A149" s="117" t="s">
        <v>1</v>
      </c>
      <c r="B149" s="118" t="s">
        <v>202</v>
      </c>
      <c r="C149" s="117" t="s">
        <v>203</v>
      </c>
      <c r="D149" s="117">
        <v>85</v>
      </c>
      <c r="E149" s="89" t="s">
        <v>204</v>
      </c>
      <c r="F149" s="119">
        <v>50</v>
      </c>
    </row>
    <row r="150" spans="1:6" ht="15">
      <c r="A150" s="120" t="s">
        <v>11</v>
      </c>
      <c r="B150" s="121" t="s">
        <v>213</v>
      </c>
      <c r="C150" s="120" t="s">
        <v>21</v>
      </c>
      <c r="D150" s="120">
        <v>29</v>
      </c>
      <c r="E150" s="90" t="s">
        <v>205</v>
      </c>
      <c r="F150" s="122">
        <v>45</v>
      </c>
    </row>
    <row r="151" spans="1:6" ht="15">
      <c r="A151" s="120" t="s">
        <v>15</v>
      </c>
      <c r="B151" s="121" t="s">
        <v>206</v>
      </c>
      <c r="C151" s="120" t="s">
        <v>207</v>
      </c>
      <c r="D151" s="120">
        <v>15</v>
      </c>
      <c r="E151" s="90" t="s">
        <v>208</v>
      </c>
      <c r="F151" s="122">
        <v>42</v>
      </c>
    </row>
    <row r="152" spans="1:6" ht="15">
      <c r="A152" s="120" t="s">
        <v>16</v>
      </c>
      <c r="B152" s="121" t="s">
        <v>209</v>
      </c>
      <c r="C152" s="120" t="s">
        <v>34</v>
      </c>
      <c r="D152" s="120">
        <v>72</v>
      </c>
      <c r="E152" s="90" t="s">
        <v>210</v>
      </c>
      <c r="F152" s="319">
        <v>40</v>
      </c>
    </row>
    <row r="153" spans="1:6" ht="15">
      <c r="A153" s="124" t="s">
        <v>17</v>
      </c>
      <c r="B153" s="121" t="s">
        <v>211</v>
      </c>
      <c r="C153" s="124" t="s">
        <v>407</v>
      </c>
      <c r="D153" s="120">
        <v>82</v>
      </c>
      <c r="E153" s="85" t="s">
        <v>212</v>
      </c>
      <c r="F153" s="122">
        <v>39</v>
      </c>
    </row>
    <row r="154" spans="1:7" s="278" customFormat="1" ht="15">
      <c r="A154" s="110"/>
      <c r="B154" s="123"/>
      <c r="C154" s="110"/>
      <c r="D154" s="124"/>
      <c r="E154" s="81"/>
      <c r="F154" s="293"/>
      <c r="G154" s="110"/>
    </row>
    <row r="155" ht="15.75" thickBot="1"/>
    <row r="156" spans="1:5" ht="16.5" thickBot="1" thickTop="1">
      <c r="A156" s="113" t="s">
        <v>2</v>
      </c>
      <c r="B156" s="114" t="s">
        <v>25</v>
      </c>
      <c r="C156" s="138"/>
      <c r="D156" s="113" t="s">
        <v>18</v>
      </c>
      <c r="E156" s="82" t="s">
        <v>37</v>
      </c>
    </row>
    <row r="157" ht="16.5" thickBot="1" thickTop="1"/>
    <row r="158" spans="1:6" ht="15.75" thickBot="1">
      <c r="A158" s="115" t="s">
        <v>9</v>
      </c>
      <c r="B158" s="115" t="s">
        <v>3</v>
      </c>
      <c r="C158" s="115" t="s">
        <v>6</v>
      </c>
      <c r="D158" s="115" t="s">
        <v>7</v>
      </c>
      <c r="E158" s="83" t="s">
        <v>8</v>
      </c>
      <c r="F158" s="116" t="s">
        <v>10</v>
      </c>
    </row>
    <row r="159" spans="1:6" ht="15">
      <c r="A159" s="117" t="s">
        <v>1</v>
      </c>
      <c r="B159" s="139" t="s">
        <v>115</v>
      </c>
      <c r="C159" s="117" t="s">
        <v>26</v>
      </c>
      <c r="D159" s="117">
        <v>102</v>
      </c>
      <c r="E159" s="89" t="s">
        <v>214</v>
      </c>
      <c r="F159" s="140">
        <v>50</v>
      </c>
    </row>
    <row r="160" spans="1:6" ht="15">
      <c r="A160" s="120" t="s">
        <v>11</v>
      </c>
      <c r="B160" s="134" t="s">
        <v>116</v>
      </c>
      <c r="C160" s="120" t="s">
        <v>117</v>
      </c>
      <c r="D160" s="120">
        <v>25</v>
      </c>
      <c r="E160" s="90" t="s">
        <v>215</v>
      </c>
      <c r="F160" s="141">
        <v>45</v>
      </c>
    </row>
    <row r="161" spans="2:6" ht="15">
      <c r="B161" s="124"/>
      <c r="C161" s="123"/>
      <c r="D161" s="124"/>
      <c r="E161" s="85"/>
      <c r="F161" s="128"/>
    </row>
    <row r="162" spans="2:6" ht="15">
      <c r="B162" s="124"/>
      <c r="C162" s="123"/>
      <c r="D162" s="124"/>
      <c r="E162" s="85"/>
      <c r="F162" s="128"/>
    </row>
    <row r="163" spans="1:6" ht="15.75" thickBot="1">
      <c r="A163" s="142"/>
      <c r="B163" s="143"/>
      <c r="C163" s="142"/>
      <c r="D163" s="143"/>
      <c r="E163" s="88"/>
      <c r="F163" s="144"/>
    </row>
    <row r="164" spans="1:7" s="278" customFormat="1" ht="15.75" thickTop="1">
      <c r="A164" s="123"/>
      <c r="B164" s="124"/>
      <c r="C164" s="123"/>
      <c r="D164" s="124"/>
      <c r="E164" s="85"/>
      <c r="F164" s="128"/>
      <c r="G164" s="110"/>
    </row>
    <row r="165" spans="1:7" s="278" customFormat="1" ht="15">
      <c r="A165" s="123"/>
      <c r="B165" s="124"/>
      <c r="C165" s="123"/>
      <c r="D165" s="124"/>
      <c r="E165" s="85"/>
      <c r="F165" s="128"/>
      <c r="G165" s="110"/>
    </row>
    <row r="166" ht="15.75" thickBot="1"/>
    <row r="167" spans="1:3" ht="16.5" thickBot="1">
      <c r="A167" s="145" t="s">
        <v>38</v>
      </c>
      <c r="B167" s="146"/>
      <c r="C167" s="145">
        <f>SUM(C168:C169)</f>
        <v>56</v>
      </c>
    </row>
    <row r="168" spans="2:3" ht="15.75" thickBot="1">
      <c r="B168" s="147" t="s">
        <v>39</v>
      </c>
      <c r="C168" s="148">
        <f>COUNT(F149:F153,F127:F133,F94:F104,F74:F77,F47:F56,F27:F29,F10:F11)</f>
        <v>42</v>
      </c>
    </row>
    <row r="169" spans="2:3" ht="15.75" thickBot="1">
      <c r="B169" s="147" t="s">
        <v>40</v>
      </c>
      <c r="C169" s="148">
        <f>COUNT(F159:F160,F115:F117,F83:F84,F62:F64,F35:F37,F139)</f>
        <v>14</v>
      </c>
    </row>
  </sheetData>
  <sheetProtection password="D80B" sheet="1" selectLockedCells="1"/>
  <mergeCells count="12">
    <mergeCell ref="B80:C80"/>
    <mergeCell ref="B124:C124"/>
    <mergeCell ref="B91:C91"/>
    <mergeCell ref="B112:C112"/>
    <mergeCell ref="B71:C71"/>
    <mergeCell ref="A3:F3"/>
    <mergeCell ref="B59:C59"/>
    <mergeCell ref="B7:C7"/>
    <mergeCell ref="B24:C24"/>
    <mergeCell ref="B44:C44"/>
    <mergeCell ref="B14:C14"/>
    <mergeCell ref="B32:C32"/>
  </mergeCells>
  <printOptions/>
  <pageMargins left="1.19" right="0.64" top="0.7480314960629921" bottom="0.7480314960629921" header="0.29" footer="0.31496062992125984"/>
  <pageSetup horizontalDpi="600" verticalDpi="600" orientation="portrait" paperSize="9" scale="99" r:id="rId1"/>
  <headerFooter alignWithMargins="0">
    <oddHeader>&amp;C&amp;F</oddHeader>
    <oddFooter>&amp;CStranica &amp;P/&amp;N</oddFooter>
  </headerFooter>
  <rowBreaks count="3" manualBreakCount="3">
    <brk id="40" max="5" man="1"/>
    <brk id="87" max="5" man="1"/>
    <brk id="142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72"/>
  <sheetViews>
    <sheetView showGridLines="0" view="pageBreakPreview" zoomScaleNormal="75" zoomScaleSheetLayoutView="100" workbookViewId="0" topLeftCell="A148">
      <selection activeCell="D135" sqref="D135"/>
    </sheetView>
  </sheetViews>
  <sheetFormatPr defaultColWidth="9.140625" defaultRowHeight="15"/>
  <cols>
    <col min="1" max="1" width="14.421875" style="0" customWidth="1"/>
    <col min="2" max="2" width="18.140625" style="2" customWidth="1"/>
    <col min="3" max="3" width="9.421875" style="0" bestFit="1" customWidth="1"/>
    <col min="4" max="4" width="15.00390625" style="2" bestFit="1" customWidth="1"/>
    <col min="5" max="5" width="12.7109375" style="2" bestFit="1" customWidth="1"/>
    <col min="6" max="6" width="9.140625" style="12" customWidth="1"/>
    <col min="7" max="7" width="9.140625" style="2" hidden="1" customWidth="1"/>
  </cols>
  <sheetData>
    <row r="1" ht="15">
      <c r="F1" s="2"/>
    </row>
    <row r="3" spans="1:6" ht="18.75">
      <c r="A3" s="378" t="s">
        <v>48</v>
      </c>
      <c r="B3" s="357"/>
      <c r="C3" s="357"/>
      <c r="D3" s="357"/>
      <c r="E3" s="357"/>
      <c r="F3" s="357"/>
    </row>
    <row r="4" ht="15">
      <c r="A4" s="28"/>
    </row>
    <row r="6" ht="15.75" thickBot="1"/>
    <row r="7" spans="1:5" ht="16.5" thickBot="1" thickTop="1">
      <c r="A7" s="282" t="s">
        <v>2</v>
      </c>
      <c r="B7" s="379" t="s">
        <v>0</v>
      </c>
      <c r="C7" s="380"/>
      <c r="D7" s="282" t="s">
        <v>5</v>
      </c>
      <c r="E7" s="282" t="s">
        <v>27</v>
      </c>
    </row>
    <row r="8" spans="1:6" ht="16.5" thickBot="1" thickTop="1">
      <c r="A8" s="275"/>
      <c r="B8" s="110"/>
      <c r="C8" s="275"/>
      <c r="D8" s="110"/>
      <c r="E8" s="81"/>
      <c r="F8" s="112"/>
    </row>
    <row r="9" spans="1:6" ht="15.75" thickBot="1">
      <c r="A9" s="115" t="s">
        <v>9</v>
      </c>
      <c r="B9" s="115" t="s">
        <v>3</v>
      </c>
      <c r="C9" s="115" t="s">
        <v>6</v>
      </c>
      <c r="D9" s="115" t="s">
        <v>7</v>
      </c>
      <c r="E9" s="83" t="s">
        <v>8</v>
      </c>
      <c r="F9" s="116" t="s">
        <v>10</v>
      </c>
    </row>
    <row r="10" spans="1:6" ht="15">
      <c r="A10" s="117" t="s">
        <v>1</v>
      </c>
      <c r="B10" s="118" t="s">
        <v>97</v>
      </c>
      <c r="C10" s="117" t="s">
        <v>85</v>
      </c>
      <c r="D10" s="117">
        <v>146</v>
      </c>
      <c r="E10" s="89" t="s">
        <v>220</v>
      </c>
      <c r="F10" s="119">
        <v>50</v>
      </c>
    </row>
    <row r="11" spans="1:6" ht="15" hidden="1">
      <c r="A11" s="120"/>
      <c r="B11" s="121"/>
      <c r="C11" s="120"/>
      <c r="D11" s="120"/>
      <c r="E11" s="90"/>
      <c r="F11" s="122"/>
    </row>
    <row r="12" spans="1:6" ht="15" hidden="1">
      <c r="A12" s="120"/>
      <c r="B12" s="121"/>
      <c r="C12" s="120"/>
      <c r="D12" s="120"/>
      <c r="E12" s="90"/>
      <c r="F12" s="122"/>
    </row>
    <row r="13" spans="1:6" ht="15">
      <c r="A13" s="275"/>
      <c r="B13" s="110"/>
      <c r="C13" s="275"/>
      <c r="D13" s="110"/>
      <c r="E13" s="81"/>
      <c r="F13" s="112"/>
    </row>
    <row r="14" spans="1:6" ht="15.75" thickBot="1">
      <c r="A14" s="275"/>
      <c r="B14" s="110"/>
      <c r="C14" s="275"/>
      <c r="D14" s="110"/>
      <c r="E14" s="81"/>
      <c r="F14" s="112"/>
    </row>
    <row r="15" spans="1:6" ht="16.5" thickBot="1" thickTop="1">
      <c r="A15" s="283" t="s">
        <v>2</v>
      </c>
      <c r="B15" s="381" t="s">
        <v>0</v>
      </c>
      <c r="C15" s="382"/>
      <c r="D15" s="283" t="s">
        <v>5</v>
      </c>
      <c r="E15" s="284" t="s">
        <v>28</v>
      </c>
      <c r="F15" s="112"/>
    </row>
    <row r="16" spans="1:11" ht="16.5" thickBot="1" thickTop="1">
      <c r="A16" s="275"/>
      <c r="B16" s="110"/>
      <c r="C16" s="275"/>
      <c r="D16" s="110"/>
      <c r="E16" s="81"/>
      <c r="F16" s="112"/>
      <c r="H16" s="7"/>
      <c r="I16" s="9"/>
      <c r="J16" s="7"/>
      <c r="K16" s="9"/>
    </row>
    <row r="17" spans="1:11" ht="15.75" thickBot="1">
      <c r="A17" s="115" t="s">
        <v>9</v>
      </c>
      <c r="B17" s="115" t="s">
        <v>3</v>
      </c>
      <c r="C17" s="115" t="s">
        <v>6</v>
      </c>
      <c r="D17" s="115" t="s">
        <v>7</v>
      </c>
      <c r="E17" s="83" t="s">
        <v>8</v>
      </c>
      <c r="F17" s="116" t="s">
        <v>10</v>
      </c>
      <c r="I17" s="2"/>
      <c r="K17" s="2"/>
    </row>
    <row r="18" spans="1:6" ht="15">
      <c r="A18" s="117"/>
      <c r="B18" s="118"/>
      <c r="C18" s="117"/>
      <c r="D18" s="117"/>
      <c r="E18" s="89"/>
      <c r="F18" s="119"/>
    </row>
    <row r="19" spans="1:7" ht="15.75" thickBot="1">
      <c r="A19" s="275"/>
      <c r="B19" s="110"/>
      <c r="C19" s="275"/>
      <c r="D19" s="110"/>
      <c r="E19" s="81"/>
      <c r="F19" s="112"/>
      <c r="G19" s="11"/>
    </row>
    <row r="20" spans="1:7" ht="15.75" thickTop="1">
      <c r="A20" s="275"/>
      <c r="B20" s="110"/>
      <c r="C20" s="275"/>
      <c r="D20" s="110"/>
      <c r="E20" s="81"/>
      <c r="F20" s="112"/>
      <c r="G20" s="9"/>
    </row>
    <row r="21" spans="1:6" ht="15.75" thickBot="1">
      <c r="A21" s="125"/>
      <c r="B21" s="126"/>
      <c r="C21" s="125"/>
      <c r="D21" s="126"/>
      <c r="E21" s="84"/>
      <c r="F21" s="127"/>
    </row>
    <row r="22" spans="1:6" ht="15.75" thickTop="1">
      <c r="A22" s="123"/>
      <c r="B22" s="124"/>
      <c r="C22" s="123"/>
      <c r="D22" s="124"/>
      <c r="E22" s="85"/>
      <c r="F22" s="128"/>
    </row>
    <row r="23" spans="1:6" ht="15">
      <c r="A23" s="275"/>
      <c r="B23" s="110"/>
      <c r="C23" s="275"/>
      <c r="D23" s="110"/>
      <c r="E23" s="81"/>
      <c r="F23" s="112"/>
    </row>
    <row r="24" spans="1:6" ht="15.75" thickBot="1">
      <c r="A24" s="275"/>
      <c r="B24" s="110"/>
      <c r="C24" s="275"/>
      <c r="D24" s="110"/>
      <c r="E24" s="81"/>
      <c r="F24" s="112"/>
    </row>
    <row r="25" spans="1:6" ht="16.5" thickBot="1" thickTop="1">
      <c r="A25" s="283" t="s">
        <v>2</v>
      </c>
      <c r="B25" s="381" t="s">
        <v>29</v>
      </c>
      <c r="C25" s="382"/>
      <c r="D25" s="283" t="s">
        <v>30</v>
      </c>
      <c r="E25" s="284" t="s">
        <v>27</v>
      </c>
      <c r="F25" s="112"/>
    </row>
    <row r="26" spans="1:6" ht="16.5" thickBot="1" thickTop="1">
      <c r="A26" s="275"/>
      <c r="B26" s="110"/>
      <c r="C26" s="275"/>
      <c r="D26" s="110"/>
      <c r="E26" s="81"/>
      <c r="F26" s="112"/>
    </row>
    <row r="27" spans="1:6" ht="15.75" thickBot="1">
      <c r="A27" s="115" t="s">
        <v>9</v>
      </c>
      <c r="B27" s="115" t="s">
        <v>3</v>
      </c>
      <c r="C27" s="115" t="s">
        <v>6</v>
      </c>
      <c r="D27" s="115" t="s">
        <v>7</v>
      </c>
      <c r="E27" s="83" t="s">
        <v>8</v>
      </c>
      <c r="F27" s="116" t="s">
        <v>10</v>
      </c>
    </row>
    <row r="28" spans="1:6" ht="15">
      <c r="A28" s="117" t="s">
        <v>1</v>
      </c>
      <c r="B28" s="118" t="s">
        <v>99</v>
      </c>
      <c r="C28" s="117" t="s">
        <v>90</v>
      </c>
      <c r="D28" s="117">
        <v>83</v>
      </c>
      <c r="E28" s="89" t="s">
        <v>221</v>
      </c>
      <c r="F28" s="119">
        <v>50</v>
      </c>
    </row>
    <row r="29" spans="1:6" ht="15">
      <c r="A29" s="120" t="s">
        <v>11</v>
      </c>
      <c r="B29" s="121" t="s">
        <v>224</v>
      </c>
      <c r="C29" s="120" t="s">
        <v>90</v>
      </c>
      <c r="D29" s="120">
        <v>45</v>
      </c>
      <c r="E29" s="90" t="s">
        <v>225</v>
      </c>
      <c r="F29" s="122">
        <v>45</v>
      </c>
    </row>
    <row r="30" spans="1:6" ht="15">
      <c r="A30" s="276" t="s">
        <v>15</v>
      </c>
      <c r="B30" s="121" t="s">
        <v>226</v>
      </c>
      <c r="C30" s="120" t="s">
        <v>86</v>
      </c>
      <c r="D30" s="120">
        <v>1</v>
      </c>
      <c r="E30" s="90" t="s">
        <v>222</v>
      </c>
      <c r="F30" s="122">
        <v>42</v>
      </c>
    </row>
    <row r="31" spans="1:6" ht="15">
      <c r="A31" s="120" t="s">
        <v>15</v>
      </c>
      <c r="B31" s="121" t="s">
        <v>100</v>
      </c>
      <c r="C31" s="120" t="s">
        <v>90</v>
      </c>
      <c r="D31" s="120">
        <v>32</v>
      </c>
      <c r="E31" s="90" t="s">
        <v>222</v>
      </c>
      <c r="F31" s="122">
        <v>42</v>
      </c>
    </row>
    <row r="32" spans="1:6" ht="15">
      <c r="A32" s="276" t="s">
        <v>17</v>
      </c>
      <c r="B32" s="121" t="s">
        <v>102</v>
      </c>
      <c r="C32" s="120" t="s">
        <v>86</v>
      </c>
      <c r="D32" s="120">
        <v>60</v>
      </c>
      <c r="E32" s="90" t="s">
        <v>223</v>
      </c>
      <c r="F32" s="122">
        <v>39</v>
      </c>
    </row>
    <row r="33" spans="1:6" ht="15">
      <c r="A33" s="275"/>
      <c r="B33" s="110"/>
      <c r="C33" s="275"/>
      <c r="D33" s="110"/>
      <c r="E33" s="81"/>
      <c r="F33" s="112"/>
    </row>
    <row r="34" spans="1:6" ht="15.75" thickBot="1">
      <c r="A34" s="275"/>
      <c r="B34" s="110"/>
      <c r="C34" s="275"/>
      <c r="D34" s="110"/>
      <c r="E34" s="81"/>
      <c r="F34" s="112"/>
    </row>
    <row r="35" spans="1:7" ht="16.5" thickBot="1" thickTop="1">
      <c r="A35" s="283" t="s">
        <v>2</v>
      </c>
      <c r="B35" s="381" t="s">
        <v>29</v>
      </c>
      <c r="C35" s="382"/>
      <c r="D35" s="283" t="s">
        <v>30</v>
      </c>
      <c r="E35" s="284" t="s">
        <v>28</v>
      </c>
      <c r="F35" s="112"/>
      <c r="G35" s="9"/>
    </row>
    <row r="36" spans="1:7" ht="16.5" thickBot="1" thickTop="1">
      <c r="A36" s="275"/>
      <c r="B36" s="110"/>
      <c r="C36" s="275"/>
      <c r="D36" s="110"/>
      <c r="E36" s="81"/>
      <c r="F36" s="112"/>
      <c r="G36" s="9"/>
    </row>
    <row r="37" spans="1:7" ht="15.75" thickBot="1">
      <c r="A37" s="115" t="s">
        <v>9</v>
      </c>
      <c r="B37" s="115" t="s">
        <v>3</v>
      </c>
      <c r="C37" s="115" t="s">
        <v>6</v>
      </c>
      <c r="D37" s="115" t="s">
        <v>7</v>
      </c>
      <c r="E37" s="83" t="s">
        <v>8</v>
      </c>
      <c r="F37" s="116" t="s">
        <v>10</v>
      </c>
      <c r="G37" s="11"/>
    </row>
    <row r="38" spans="1:7" ht="15">
      <c r="A38" s="129" t="s">
        <v>1</v>
      </c>
      <c r="B38" s="130" t="s">
        <v>106</v>
      </c>
      <c r="C38" s="129" t="s">
        <v>90</v>
      </c>
      <c r="D38" s="129">
        <v>98</v>
      </c>
      <c r="E38" s="108" t="s">
        <v>227</v>
      </c>
      <c r="F38" s="131">
        <v>50</v>
      </c>
      <c r="G38" s="9"/>
    </row>
    <row r="39" spans="1:7" ht="15">
      <c r="A39" s="120" t="s">
        <v>11</v>
      </c>
      <c r="B39" s="134" t="s">
        <v>136</v>
      </c>
      <c r="C39" s="120" t="s">
        <v>85</v>
      </c>
      <c r="D39" s="120">
        <v>50</v>
      </c>
      <c r="E39" s="90" t="s">
        <v>228</v>
      </c>
      <c r="F39" s="122">
        <v>45</v>
      </c>
      <c r="G39" s="9"/>
    </row>
    <row r="40" spans="1:6" ht="15">
      <c r="A40" s="120" t="s">
        <v>15</v>
      </c>
      <c r="B40" s="134" t="s">
        <v>138</v>
      </c>
      <c r="C40" s="120" t="s">
        <v>85</v>
      </c>
      <c r="D40" s="120">
        <v>35</v>
      </c>
      <c r="E40" s="281" t="s">
        <v>229</v>
      </c>
      <c r="F40" s="122">
        <v>42</v>
      </c>
    </row>
    <row r="41" spans="1:6" ht="15" hidden="1">
      <c r="A41" s="120" t="s">
        <v>17</v>
      </c>
      <c r="B41" s="134"/>
      <c r="C41" s="120"/>
      <c r="D41" s="120"/>
      <c r="E41" s="90"/>
      <c r="F41" s="122"/>
    </row>
    <row r="42" spans="1:6" ht="15" hidden="1">
      <c r="A42" s="120" t="s">
        <v>46</v>
      </c>
      <c r="B42" s="134"/>
      <c r="C42" s="120"/>
      <c r="D42" s="120"/>
      <c r="E42" s="90"/>
      <c r="F42" s="122"/>
    </row>
    <row r="43" spans="1:6" ht="15" hidden="1">
      <c r="A43" s="120" t="s">
        <v>47</v>
      </c>
      <c r="B43" s="134"/>
      <c r="C43" s="120"/>
      <c r="D43" s="120"/>
      <c r="E43" s="90"/>
      <c r="F43" s="122"/>
    </row>
    <row r="44" spans="1:6" ht="15" hidden="1">
      <c r="A44" s="120" t="s">
        <v>43</v>
      </c>
      <c r="B44" s="134"/>
      <c r="C44" s="120"/>
      <c r="D44" s="120"/>
      <c r="E44" s="90"/>
      <c r="F44" s="122"/>
    </row>
    <row r="45" spans="1:6" ht="15">
      <c r="A45" s="275"/>
      <c r="B45" s="124"/>
      <c r="C45" s="123"/>
      <c r="D45" s="124"/>
      <c r="E45" s="85"/>
      <c r="F45" s="128"/>
    </row>
    <row r="46" spans="1:6" ht="15">
      <c r="A46" s="275"/>
      <c r="B46" s="124"/>
      <c r="C46" s="123"/>
      <c r="D46" s="124"/>
      <c r="E46" s="85"/>
      <c r="F46" s="128"/>
    </row>
    <row r="47" spans="1:6" ht="15.75" thickBot="1">
      <c r="A47" s="125"/>
      <c r="B47" s="126"/>
      <c r="C47" s="125"/>
      <c r="D47" s="126"/>
      <c r="E47" s="84"/>
      <c r="F47" s="127"/>
    </row>
    <row r="48" spans="1:6" ht="15.75" thickTop="1">
      <c r="A48" s="123"/>
      <c r="B48" s="124"/>
      <c r="C48" s="123"/>
      <c r="D48" s="124"/>
      <c r="E48" s="85"/>
      <c r="F48" s="128"/>
    </row>
    <row r="49" spans="1:6" ht="15">
      <c r="A49" s="123"/>
      <c r="B49" s="124"/>
      <c r="C49" s="123"/>
      <c r="D49" s="124"/>
      <c r="E49" s="85"/>
      <c r="F49" s="128"/>
    </row>
    <row r="50" spans="1:6" ht="15.75" thickBot="1">
      <c r="A50" s="275"/>
      <c r="B50" s="110"/>
      <c r="C50" s="275"/>
      <c r="D50" s="110"/>
      <c r="E50" s="81"/>
      <c r="F50" s="112"/>
    </row>
    <row r="51" spans="1:6" ht="16.5" thickBot="1" thickTop="1">
      <c r="A51" s="283" t="s">
        <v>2</v>
      </c>
      <c r="B51" s="381" t="s">
        <v>13</v>
      </c>
      <c r="C51" s="382"/>
      <c r="D51" s="283" t="s">
        <v>12</v>
      </c>
      <c r="E51" s="284" t="s">
        <v>27</v>
      </c>
      <c r="F51" s="112"/>
    </row>
    <row r="52" spans="1:7" ht="16.5" thickBot="1" thickTop="1">
      <c r="A52" s="275"/>
      <c r="B52" s="110"/>
      <c r="C52" s="275"/>
      <c r="D52" s="110"/>
      <c r="E52" s="81"/>
      <c r="F52" s="112"/>
      <c r="G52" s="9"/>
    </row>
    <row r="53" spans="1:7" ht="15.75" thickBot="1">
      <c r="A53" s="115" t="s">
        <v>9</v>
      </c>
      <c r="B53" s="115" t="s">
        <v>3</v>
      </c>
      <c r="C53" s="115" t="s">
        <v>6</v>
      </c>
      <c r="D53" s="115" t="s">
        <v>7</v>
      </c>
      <c r="E53" s="83" t="s">
        <v>8</v>
      </c>
      <c r="F53" s="116" t="s">
        <v>10</v>
      </c>
      <c r="G53" s="9"/>
    </row>
    <row r="54" spans="1:7" ht="15.75" thickBot="1">
      <c r="A54" s="117" t="s">
        <v>1</v>
      </c>
      <c r="B54" s="121" t="s">
        <v>108</v>
      </c>
      <c r="C54" s="120" t="s">
        <v>92</v>
      </c>
      <c r="D54" s="120">
        <v>2</v>
      </c>
      <c r="E54" s="89" t="s">
        <v>230</v>
      </c>
      <c r="F54" s="119">
        <v>50</v>
      </c>
      <c r="G54" s="11"/>
    </row>
    <row r="55" spans="1:7" ht="15.75" thickTop="1">
      <c r="A55" s="120" t="s">
        <v>11</v>
      </c>
      <c r="B55" s="121" t="s">
        <v>109</v>
      </c>
      <c r="C55" s="120" t="s">
        <v>31</v>
      </c>
      <c r="D55" s="120">
        <v>87</v>
      </c>
      <c r="E55" s="90" t="s">
        <v>231</v>
      </c>
      <c r="F55" s="122">
        <v>45</v>
      </c>
      <c r="G55" s="9"/>
    </row>
    <row r="56" spans="1:6" ht="15">
      <c r="A56" s="120" t="s">
        <v>15</v>
      </c>
      <c r="B56" s="121" t="s">
        <v>146</v>
      </c>
      <c r="C56" s="120" t="s">
        <v>31</v>
      </c>
      <c r="D56" s="120">
        <v>17</v>
      </c>
      <c r="E56" s="90" t="s">
        <v>232</v>
      </c>
      <c r="F56" s="122">
        <v>42</v>
      </c>
    </row>
    <row r="57" spans="1:6" ht="15">
      <c r="A57" s="120" t="s">
        <v>16</v>
      </c>
      <c r="B57" s="121" t="s">
        <v>98</v>
      </c>
      <c r="C57" s="120" t="s">
        <v>31</v>
      </c>
      <c r="D57" s="120">
        <v>68</v>
      </c>
      <c r="E57" s="90" t="s">
        <v>233</v>
      </c>
      <c r="F57" s="122">
        <v>40</v>
      </c>
    </row>
    <row r="58" spans="1:6" ht="15">
      <c r="A58" s="120" t="s">
        <v>17</v>
      </c>
      <c r="B58" s="121" t="s">
        <v>155</v>
      </c>
      <c r="C58" s="120" t="s">
        <v>31</v>
      </c>
      <c r="D58" s="120">
        <v>26</v>
      </c>
      <c r="E58" s="90" t="s">
        <v>234</v>
      </c>
      <c r="F58" s="122">
        <v>39</v>
      </c>
    </row>
    <row r="59" spans="1:6" ht="15">
      <c r="A59" s="120" t="s">
        <v>46</v>
      </c>
      <c r="B59" s="121" t="s">
        <v>235</v>
      </c>
      <c r="C59" s="120" t="s">
        <v>31</v>
      </c>
      <c r="D59" s="120">
        <v>33</v>
      </c>
      <c r="E59" s="90" t="s">
        <v>236</v>
      </c>
      <c r="F59" s="122">
        <v>38</v>
      </c>
    </row>
    <row r="60" spans="1:6" ht="15">
      <c r="A60" s="124"/>
      <c r="B60" s="123"/>
      <c r="C60" s="124"/>
      <c r="D60" s="124"/>
      <c r="E60" s="85"/>
      <c r="F60" s="293"/>
    </row>
    <row r="61" spans="1:6" ht="15.75" thickBot="1">
      <c r="A61" s="124"/>
      <c r="B61" s="9"/>
      <c r="C61" s="7"/>
      <c r="D61" s="9"/>
      <c r="E61" s="85"/>
      <c r="F61" s="293"/>
    </row>
    <row r="62" spans="1:6" ht="16.5" thickBot="1" thickTop="1">
      <c r="A62" s="283" t="s">
        <v>2</v>
      </c>
      <c r="B62" s="285" t="s">
        <v>13</v>
      </c>
      <c r="C62" s="286"/>
      <c r="D62" s="283" t="s">
        <v>12</v>
      </c>
      <c r="E62" s="284" t="s">
        <v>28</v>
      </c>
      <c r="F62" s="112"/>
    </row>
    <row r="63" spans="1:6" ht="16.5" thickBot="1" thickTop="1">
      <c r="A63" s="275"/>
      <c r="B63" s="110"/>
      <c r="C63" s="275"/>
      <c r="D63" s="110"/>
      <c r="E63" s="81"/>
      <c r="F63" s="112"/>
    </row>
    <row r="64" spans="1:6" ht="15.75" thickBot="1">
      <c r="A64" s="115" t="s">
        <v>9</v>
      </c>
      <c r="B64" s="115" t="s">
        <v>3</v>
      </c>
      <c r="C64" s="115" t="s">
        <v>6</v>
      </c>
      <c r="D64" s="115" t="s">
        <v>7</v>
      </c>
      <c r="E64" s="83" t="s">
        <v>8</v>
      </c>
      <c r="F64" s="116" t="s">
        <v>10</v>
      </c>
    </row>
    <row r="65" spans="1:6" ht="15">
      <c r="A65" s="117" t="s">
        <v>1</v>
      </c>
      <c r="B65" s="118" t="s">
        <v>103</v>
      </c>
      <c r="C65" s="117" t="s">
        <v>31</v>
      </c>
      <c r="D65" s="117">
        <v>137</v>
      </c>
      <c r="E65" s="89" t="s">
        <v>237</v>
      </c>
      <c r="F65" s="131">
        <v>50</v>
      </c>
    </row>
    <row r="66" spans="1:6" ht="15">
      <c r="A66" s="120" t="s">
        <v>11</v>
      </c>
      <c r="B66" s="121" t="s">
        <v>341</v>
      </c>
      <c r="C66" s="120" t="s">
        <v>31</v>
      </c>
      <c r="D66" s="120">
        <v>3</v>
      </c>
      <c r="E66" s="90" t="s">
        <v>239</v>
      </c>
      <c r="F66" s="122">
        <v>45</v>
      </c>
    </row>
    <row r="67" spans="1:6" ht="15">
      <c r="A67" s="120" t="s">
        <v>15</v>
      </c>
      <c r="B67" s="121" t="s">
        <v>238</v>
      </c>
      <c r="C67" s="120" t="s">
        <v>31</v>
      </c>
      <c r="D67" s="120">
        <v>105</v>
      </c>
      <c r="E67" s="90" t="s">
        <v>152</v>
      </c>
      <c r="F67" s="122">
        <v>42</v>
      </c>
    </row>
    <row r="68" spans="1:7" ht="15">
      <c r="A68" s="120" t="s">
        <v>16</v>
      </c>
      <c r="B68" s="121" t="s">
        <v>240</v>
      </c>
      <c r="C68" s="120" t="s">
        <v>31</v>
      </c>
      <c r="D68" s="120">
        <v>61</v>
      </c>
      <c r="E68" s="90" t="s">
        <v>241</v>
      </c>
      <c r="F68" s="122">
        <v>40</v>
      </c>
      <c r="G68" s="9"/>
    </row>
    <row r="69" spans="1:7" ht="15">
      <c r="A69" s="120" t="s">
        <v>17</v>
      </c>
      <c r="B69" s="121" t="s">
        <v>104</v>
      </c>
      <c r="C69" s="120" t="s">
        <v>31</v>
      </c>
      <c r="D69" s="120">
        <v>5</v>
      </c>
      <c r="E69" s="90" t="s">
        <v>242</v>
      </c>
      <c r="F69" s="122">
        <v>39</v>
      </c>
      <c r="G69" s="9"/>
    </row>
    <row r="70" spans="1:7" ht="15.75" thickBot="1">
      <c r="A70" s="120" t="s">
        <v>46</v>
      </c>
      <c r="B70" s="121" t="s">
        <v>244</v>
      </c>
      <c r="C70" s="120" t="s">
        <v>31</v>
      </c>
      <c r="D70" s="120">
        <v>30</v>
      </c>
      <c r="E70" s="90" t="s">
        <v>243</v>
      </c>
      <c r="F70" s="122">
        <v>38</v>
      </c>
      <c r="G70" s="11"/>
    </row>
    <row r="71" spans="1:6" ht="15.75" thickTop="1">
      <c r="A71" s="275"/>
      <c r="B71" s="124"/>
      <c r="C71" s="123"/>
      <c r="D71" s="124"/>
      <c r="E71" s="85"/>
      <c r="F71" s="128"/>
    </row>
    <row r="72" spans="1:6" ht="15">
      <c r="A72" s="275"/>
      <c r="B72" s="124"/>
      <c r="C72" s="123"/>
      <c r="D72" s="124"/>
      <c r="E72" s="85"/>
      <c r="F72" s="128"/>
    </row>
    <row r="73" spans="1:6" ht="15.75" thickBot="1">
      <c r="A73" s="125"/>
      <c r="B73" s="126"/>
      <c r="C73" s="125"/>
      <c r="D73" s="126"/>
      <c r="E73" s="84"/>
      <c r="F73" s="127"/>
    </row>
    <row r="74" spans="1:6" ht="15.75" thickTop="1">
      <c r="A74" s="123"/>
      <c r="B74" s="124"/>
      <c r="C74" s="123"/>
      <c r="D74" s="124"/>
      <c r="E74" s="85"/>
      <c r="F74" s="128"/>
    </row>
    <row r="75" spans="1:6" ht="15">
      <c r="A75" s="275"/>
      <c r="B75" s="110"/>
      <c r="C75" s="275"/>
      <c r="D75" s="110"/>
      <c r="E75" s="81"/>
      <c r="F75" s="112"/>
    </row>
    <row r="76" spans="1:6" ht="15.75" thickBot="1">
      <c r="A76" s="275"/>
      <c r="B76" s="110"/>
      <c r="C76" s="275"/>
      <c r="D76" s="110"/>
      <c r="E76" s="81"/>
      <c r="F76" s="112"/>
    </row>
    <row r="77" spans="1:6" ht="16.5" thickBot="1" thickTop="1">
      <c r="A77" s="283" t="s">
        <v>2</v>
      </c>
      <c r="B77" s="381" t="s">
        <v>32</v>
      </c>
      <c r="C77" s="382"/>
      <c r="D77" s="283" t="s">
        <v>33</v>
      </c>
      <c r="E77" s="284" t="s">
        <v>27</v>
      </c>
      <c r="F77" s="112"/>
    </row>
    <row r="78" spans="1:6" ht="16.5" thickBot="1" thickTop="1">
      <c r="A78" s="275"/>
      <c r="B78" s="110"/>
      <c r="C78" s="275"/>
      <c r="D78" s="110"/>
      <c r="E78" s="81"/>
      <c r="F78" s="112"/>
    </row>
    <row r="79" spans="1:6" ht="15.75" thickBot="1">
      <c r="A79" s="115" t="s">
        <v>9</v>
      </c>
      <c r="B79" s="115" t="s">
        <v>3</v>
      </c>
      <c r="C79" s="115" t="s">
        <v>6</v>
      </c>
      <c r="D79" s="115" t="s">
        <v>7</v>
      </c>
      <c r="E79" s="83" t="s">
        <v>8</v>
      </c>
      <c r="F79" s="116" t="s">
        <v>10</v>
      </c>
    </row>
    <row r="80" spans="1:6" ht="15">
      <c r="A80" s="117" t="s">
        <v>1</v>
      </c>
      <c r="B80" s="118" t="s">
        <v>111</v>
      </c>
      <c r="C80" s="117" t="s">
        <v>34</v>
      </c>
      <c r="D80" s="117">
        <v>16</v>
      </c>
      <c r="E80" s="89" t="s">
        <v>245</v>
      </c>
      <c r="F80" s="119">
        <v>50</v>
      </c>
    </row>
    <row r="81" spans="1:6" ht="15">
      <c r="A81" s="120" t="s">
        <v>11</v>
      </c>
      <c r="B81" s="121" t="s">
        <v>107</v>
      </c>
      <c r="C81" s="120" t="s">
        <v>14</v>
      </c>
      <c r="D81" s="120">
        <v>106</v>
      </c>
      <c r="E81" s="90" t="s">
        <v>246</v>
      </c>
      <c r="F81" s="122">
        <v>45</v>
      </c>
    </row>
    <row r="82" spans="1:6" ht="15">
      <c r="A82" s="120" t="s">
        <v>15</v>
      </c>
      <c r="B82" s="121" t="s">
        <v>160</v>
      </c>
      <c r="C82" s="120" t="s">
        <v>87</v>
      </c>
      <c r="D82" s="120">
        <v>59</v>
      </c>
      <c r="E82" s="90" t="s">
        <v>247</v>
      </c>
      <c r="F82" s="122">
        <v>42</v>
      </c>
    </row>
    <row r="83" spans="1:6" ht="15">
      <c r="A83" s="120" t="s">
        <v>16</v>
      </c>
      <c r="B83" s="121" t="s">
        <v>163</v>
      </c>
      <c r="C83" s="120" t="s">
        <v>35</v>
      </c>
      <c r="D83" s="120">
        <v>31</v>
      </c>
      <c r="E83" s="90" t="s">
        <v>248</v>
      </c>
      <c r="F83" s="122">
        <v>40</v>
      </c>
    </row>
    <row r="84" spans="1:6" ht="15">
      <c r="A84" s="275"/>
      <c r="B84" s="110"/>
      <c r="C84" s="275"/>
      <c r="D84" s="110"/>
      <c r="E84" s="81"/>
      <c r="F84" s="112"/>
    </row>
    <row r="85" spans="1:6" ht="15.75" thickBot="1">
      <c r="A85" s="275"/>
      <c r="B85" s="110"/>
      <c r="C85" s="275"/>
      <c r="D85" s="110"/>
      <c r="E85" s="81"/>
      <c r="F85" s="112"/>
    </row>
    <row r="86" spans="1:6" ht="16.5" thickBot="1" thickTop="1">
      <c r="A86" s="283" t="s">
        <v>2</v>
      </c>
      <c r="B86" s="381" t="s">
        <v>32</v>
      </c>
      <c r="C86" s="382"/>
      <c r="D86" s="283" t="s">
        <v>33</v>
      </c>
      <c r="E86" s="284" t="s">
        <v>28</v>
      </c>
      <c r="F86" s="112"/>
    </row>
    <row r="87" spans="1:6" ht="16.5" thickBot="1" thickTop="1">
      <c r="A87" s="275"/>
      <c r="B87" s="110"/>
      <c r="C87" s="275"/>
      <c r="D87" s="110"/>
      <c r="E87" s="81"/>
      <c r="F87" s="112"/>
    </row>
    <row r="88" spans="1:6" ht="15.75" thickBot="1">
      <c r="A88" s="115" t="s">
        <v>9</v>
      </c>
      <c r="B88" s="115" t="s">
        <v>3</v>
      </c>
      <c r="C88" s="115" t="s">
        <v>6</v>
      </c>
      <c r="D88" s="115" t="s">
        <v>7</v>
      </c>
      <c r="E88" s="83" t="s">
        <v>8</v>
      </c>
      <c r="F88" s="116" t="s">
        <v>10</v>
      </c>
    </row>
    <row r="89" spans="1:6" ht="15">
      <c r="A89" s="117" t="s">
        <v>1</v>
      </c>
      <c r="B89" s="118" t="s">
        <v>165</v>
      </c>
      <c r="C89" s="117" t="s">
        <v>14</v>
      </c>
      <c r="D89" s="117">
        <v>117</v>
      </c>
      <c r="E89" s="89" t="s">
        <v>249</v>
      </c>
      <c r="F89" s="119">
        <v>50</v>
      </c>
    </row>
    <row r="90" spans="1:6" ht="15">
      <c r="A90" s="120" t="s">
        <v>11</v>
      </c>
      <c r="B90" s="121" t="s">
        <v>167</v>
      </c>
      <c r="C90" s="120" t="s">
        <v>91</v>
      </c>
      <c r="D90" s="120">
        <v>92</v>
      </c>
      <c r="E90" s="90" t="s">
        <v>250</v>
      </c>
      <c r="F90" s="122">
        <v>45</v>
      </c>
    </row>
    <row r="91" spans="1:6" ht="15">
      <c r="A91" s="275"/>
      <c r="B91" s="124"/>
      <c r="C91" s="123"/>
      <c r="D91" s="124"/>
      <c r="E91" s="85"/>
      <c r="F91" s="128"/>
    </row>
    <row r="92" spans="1:6" ht="15">
      <c r="A92" s="275"/>
      <c r="B92" s="124"/>
      <c r="C92" s="123"/>
      <c r="D92" s="135"/>
      <c r="E92" s="85"/>
      <c r="F92" s="128"/>
    </row>
    <row r="93" spans="1:6" ht="15.75" thickBot="1">
      <c r="A93" s="125"/>
      <c r="B93" s="126"/>
      <c r="C93" s="125"/>
      <c r="D93" s="126"/>
      <c r="E93" s="84"/>
      <c r="F93" s="127"/>
    </row>
    <row r="94" spans="1:6" ht="15.75" thickTop="1">
      <c r="A94" s="123"/>
      <c r="B94" s="124"/>
      <c r="C94" s="123"/>
      <c r="D94" s="124"/>
      <c r="E94" s="85"/>
      <c r="F94" s="128"/>
    </row>
    <row r="95" spans="1:6" ht="15">
      <c r="A95" s="275"/>
      <c r="B95" s="110"/>
      <c r="C95" s="275"/>
      <c r="D95" s="110"/>
      <c r="E95" s="81"/>
      <c r="F95" s="112"/>
    </row>
    <row r="96" spans="1:6" ht="15.75" thickBot="1">
      <c r="A96" s="275"/>
      <c r="B96" s="110"/>
      <c r="C96" s="275"/>
      <c r="D96" s="110"/>
      <c r="E96" s="81"/>
      <c r="F96" s="112"/>
    </row>
    <row r="97" spans="1:6" ht="16.5" thickBot="1" thickTop="1">
      <c r="A97" s="287" t="s">
        <v>2</v>
      </c>
      <c r="B97" s="383" t="s">
        <v>72</v>
      </c>
      <c r="C97" s="382"/>
      <c r="D97" s="287" t="s">
        <v>18</v>
      </c>
      <c r="E97" s="288" t="s">
        <v>78</v>
      </c>
      <c r="F97" s="112"/>
    </row>
    <row r="98" spans="1:6" ht="16.5" thickBot="1" thickTop="1">
      <c r="A98" s="275"/>
      <c r="B98" s="110"/>
      <c r="C98" s="275"/>
      <c r="D98" s="110"/>
      <c r="E98" s="81"/>
      <c r="F98" s="112"/>
    </row>
    <row r="99" spans="1:6" ht="15.75" thickBot="1">
      <c r="A99" s="277" t="s">
        <v>9</v>
      </c>
      <c r="B99" s="137" t="s">
        <v>3</v>
      </c>
      <c r="C99" s="137" t="s">
        <v>6</v>
      </c>
      <c r="D99" s="137" t="s">
        <v>7</v>
      </c>
      <c r="E99" s="87" t="s">
        <v>8</v>
      </c>
      <c r="F99" s="116" t="s">
        <v>10</v>
      </c>
    </row>
    <row r="100" spans="1:6" ht="15">
      <c r="A100" s="117" t="s">
        <v>1</v>
      </c>
      <c r="B100" s="118" t="s">
        <v>112</v>
      </c>
      <c r="C100" s="120" t="s">
        <v>34</v>
      </c>
      <c r="D100" s="120">
        <v>80</v>
      </c>
      <c r="E100" s="90" t="s">
        <v>174</v>
      </c>
      <c r="F100" s="122">
        <v>50</v>
      </c>
    </row>
    <row r="101" spans="1:6" ht="15" hidden="1">
      <c r="A101" s="120" t="s">
        <v>16</v>
      </c>
      <c r="B101" s="121"/>
      <c r="C101" s="120"/>
      <c r="D101" s="120"/>
      <c r="E101" s="90"/>
      <c r="F101" s="122"/>
    </row>
    <row r="102" spans="1:6" ht="15" hidden="1">
      <c r="A102" s="120" t="s">
        <v>17</v>
      </c>
      <c r="B102" s="121"/>
      <c r="C102" s="120"/>
      <c r="D102" s="120"/>
      <c r="E102" s="90"/>
      <c r="F102" s="122"/>
    </row>
    <row r="103" spans="1:6" ht="15" hidden="1">
      <c r="A103" s="120" t="s">
        <v>46</v>
      </c>
      <c r="B103" s="121"/>
      <c r="C103" s="120"/>
      <c r="D103" s="120"/>
      <c r="E103" s="90"/>
      <c r="F103" s="122"/>
    </row>
    <row r="104" spans="1:6" ht="15" hidden="1">
      <c r="A104" s="120" t="s">
        <v>47</v>
      </c>
      <c r="B104" s="121"/>
      <c r="C104" s="120"/>
      <c r="D104" s="120"/>
      <c r="E104" s="90"/>
      <c r="F104" s="122"/>
    </row>
    <row r="105" spans="1:6" ht="15" hidden="1">
      <c r="A105" s="120" t="s">
        <v>43</v>
      </c>
      <c r="B105" s="121"/>
      <c r="C105" s="120"/>
      <c r="D105" s="120"/>
      <c r="E105" s="90"/>
      <c r="F105" s="122"/>
    </row>
    <row r="106" spans="1:6" ht="15" hidden="1">
      <c r="A106" s="120" t="s">
        <v>44</v>
      </c>
      <c r="B106" s="121"/>
      <c r="C106" s="120"/>
      <c r="D106" s="120"/>
      <c r="E106" s="90"/>
      <c r="F106" s="122"/>
    </row>
    <row r="107" spans="1:6" ht="15" hidden="1">
      <c r="A107" s="120" t="s">
        <v>45</v>
      </c>
      <c r="B107" s="121"/>
      <c r="C107" s="120"/>
      <c r="D107" s="120"/>
      <c r="E107" s="90"/>
      <c r="F107" s="122"/>
    </row>
    <row r="108" spans="1:6" ht="15" hidden="1">
      <c r="A108" s="120" t="s">
        <v>42</v>
      </c>
      <c r="B108" s="121"/>
      <c r="C108" s="120"/>
      <c r="D108" s="120"/>
      <c r="E108" s="90"/>
      <c r="F108" s="122"/>
    </row>
    <row r="109" spans="1:6" ht="15">
      <c r="A109" s="124"/>
      <c r="B109" s="123"/>
      <c r="C109" s="124"/>
      <c r="D109" s="124"/>
      <c r="E109" s="85"/>
      <c r="F109" s="293"/>
    </row>
    <row r="110" spans="1:6" ht="15.75" thickBot="1">
      <c r="A110" s="275"/>
      <c r="B110" s="110"/>
      <c r="C110" s="275"/>
      <c r="D110" s="110"/>
      <c r="E110" s="81"/>
      <c r="F110" s="112"/>
    </row>
    <row r="111" spans="1:6" ht="16.5" thickBot="1" thickTop="1">
      <c r="A111" s="287" t="s">
        <v>2</v>
      </c>
      <c r="B111" s="383" t="s">
        <v>72</v>
      </c>
      <c r="C111" s="382"/>
      <c r="D111" s="287" t="s">
        <v>18</v>
      </c>
      <c r="E111" s="288" t="s">
        <v>79</v>
      </c>
      <c r="F111" s="112"/>
    </row>
    <row r="112" spans="1:6" ht="16.5" thickBot="1" thickTop="1">
      <c r="A112" s="275"/>
      <c r="B112" s="110"/>
      <c r="C112" s="275"/>
      <c r="D112" s="110"/>
      <c r="E112" s="81"/>
      <c r="F112" s="112"/>
    </row>
    <row r="113" spans="1:6" ht="15.75" thickBot="1">
      <c r="A113" s="137" t="s">
        <v>9</v>
      </c>
      <c r="B113" s="137" t="s">
        <v>3</v>
      </c>
      <c r="C113" s="137" t="s">
        <v>6</v>
      </c>
      <c r="D113" s="137" t="s">
        <v>7</v>
      </c>
      <c r="E113" s="87" t="s">
        <v>8</v>
      </c>
      <c r="F113" s="116" t="s">
        <v>10</v>
      </c>
    </row>
    <row r="114" spans="1:6" ht="15">
      <c r="A114" s="120" t="s">
        <v>1</v>
      </c>
      <c r="B114" s="121" t="s">
        <v>186</v>
      </c>
      <c r="C114" s="120" t="s">
        <v>187</v>
      </c>
      <c r="D114" s="120">
        <v>81</v>
      </c>
      <c r="E114" s="90" t="s">
        <v>251</v>
      </c>
      <c r="F114" s="122">
        <v>50</v>
      </c>
    </row>
    <row r="115" spans="1:6" ht="15">
      <c r="A115" s="120" t="s">
        <v>1</v>
      </c>
      <c r="B115" s="121" t="s">
        <v>110</v>
      </c>
      <c r="C115" s="120" t="s">
        <v>94</v>
      </c>
      <c r="D115" s="120">
        <v>84</v>
      </c>
      <c r="E115" s="90" t="s">
        <v>251</v>
      </c>
      <c r="F115" s="122">
        <v>50</v>
      </c>
    </row>
    <row r="116" spans="1:6" ht="15">
      <c r="A116" s="120" t="s">
        <v>15</v>
      </c>
      <c r="B116" s="121" t="s">
        <v>113</v>
      </c>
      <c r="C116" s="120" t="s">
        <v>94</v>
      </c>
      <c r="D116" s="120">
        <v>1</v>
      </c>
      <c r="E116" s="90" t="s">
        <v>252</v>
      </c>
      <c r="F116" s="122">
        <v>42</v>
      </c>
    </row>
    <row r="117" spans="1:6" ht="15">
      <c r="A117" s="124"/>
      <c r="B117" s="123"/>
      <c r="C117" s="124"/>
      <c r="D117" s="124"/>
      <c r="E117" s="85"/>
      <c r="F117" s="293"/>
    </row>
    <row r="118" spans="1:6" ht="15">
      <c r="A118" s="124"/>
      <c r="B118" s="123"/>
      <c r="C118" s="124"/>
      <c r="D118" s="124"/>
      <c r="E118" s="85"/>
      <c r="F118" s="293"/>
    </row>
    <row r="119" spans="1:6" ht="15.75" thickBot="1">
      <c r="A119" s="125"/>
      <c r="B119" s="126"/>
      <c r="C119" s="125"/>
      <c r="D119" s="126"/>
      <c r="E119" s="84"/>
      <c r="F119" s="127"/>
    </row>
    <row r="120" spans="1:6" ht="15.75" thickTop="1">
      <c r="A120" s="123"/>
      <c r="B120" s="124"/>
      <c r="C120" s="123"/>
      <c r="D120" s="124"/>
      <c r="E120" s="85"/>
      <c r="F120" s="128"/>
    </row>
    <row r="121" spans="1:6" ht="15">
      <c r="A121" s="275"/>
      <c r="B121" s="110"/>
      <c r="C121" s="275"/>
      <c r="D121" s="110"/>
      <c r="E121" s="81"/>
      <c r="F121" s="112"/>
    </row>
    <row r="122" spans="1:6" ht="15.75" thickBot="1">
      <c r="A122" s="275"/>
      <c r="B122" s="110"/>
      <c r="C122" s="275"/>
      <c r="D122" s="110"/>
      <c r="E122" s="81"/>
      <c r="F122" s="112"/>
    </row>
    <row r="123" spans="1:6" ht="16.5" thickBot="1" thickTop="1">
      <c r="A123" s="283" t="s">
        <v>2</v>
      </c>
      <c r="B123" s="381" t="s">
        <v>19</v>
      </c>
      <c r="C123" s="382"/>
      <c r="D123" s="283" t="s">
        <v>20</v>
      </c>
      <c r="E123" s="284" t="s">
        <v>36</v>
      </c>
      <c r="F123" s="112"/>
    </row>
    <row r="124" spans="1:6" ht="16.5" thickBot="1" thickTop="1">
      <c r="A124" s="275"/>
      <c r="B124" s="110"/>
      <c r="C124" s="275"/>
      <c r="D124" s="110"/>
      <c r="E124" s="81"/>
      <c r="F124" s="112"/>
    </row>
    <row r="125" spans="1:6" ht="15.75" thickBot="1">
      <c r="A125" s="115" t="s">
        <v>9</v>
      </c>
      <c r="B125" s="115" t="s">
        <v>3</v>
      </c>
      <c r="C125" s="115" t="s">
        <v>6</v>
      </c>
      <c r="D125" s="115" t="s">
        <v>7</v>
      </c>
      <c r="E125" s="83" t="s">
        <v>8</v>
      </c>
      <c r="F125" s="116" t="s">
        <v>10</v>
      </c>
    </row>
    <row r="126" spans="1:6" ht="15">
      <c r="A126" s="117" t="s">
        <v>1</v>
      </c>
      <c r="B126" s="121" t="s">
        <v>253</v>
      </c>
      <c r="C126" s="120" t="s">
        <v>408</v>
      </c>
      <c r="D126" s="120">
        <v>115</v>
      </c>
      <c r="E126" s="90" t="s">
        <v>254</v>
      </c>
      <c r="F126" s="119">
        <v>50</v>
      </c>
    </row>
    <row r="127" spans="1:6" ht="15">
      <c r="A127" s="120" t="s">
        <v>11</v>
      </c>
      <c r="B127" s="121" t="s">
        <v>121</v>
      </c>
      <c r="C127" s="120" t="s">
        <v>88</v>
      </c>
      <c r="D127" s="120">
        <v>96</v>
      </c>
      <c r="E127" s="90" t="s">
        <v>255</v>
      </c>
      <c r="F127" s="122">
        <v>45</v>
      </c>
    </row>
    <row r="128" spans="1:6" ht="15">
      <c r="A128" s="120" t="s">
        <v>15</v>
      </c>
      <c r="B128" s="121" t="s">
        <v>118</v>
      </c>
      <c r="C128" s="120" t="s">
        <v>22</v>
      </c>
      <c r="D128" s="120">
        <v>78</v>
      </c>
      <c r="E128" s="90" t="s">
        <v>256</v>
      </c>
      <c r="F128" s="122">
        <v>42</v>
      </c>
    </row>
    <row r="129" spans="1:6" ht="15">
      <c r="A129" s="120" t="s">
        <v>16</v>
      </c>
      <c r="B129" s="121" t="s">
        <v>119</v>
      </c>
      <c r="C129" s="120" t="s">
        <v>23</v>
      </c>
      <c r="D129" s="120">
        <v>61</v>
      </c>
      <c r="E129" s="90" t="s">
        <v>257</v>
      </c>
      <c r="F129" s="122">
        <v>40</v>
      </c>
    </row>
    <row r="130" spans="1:6" ht="15">
      <c r="A130" s="120" t="s">
        <v>17</v>
      </c>
      <c r="B130" s="121" t="s">
        <v>120</v>
      </c>
      <c r="C130" s="120" t="s">
        <v>24</v>
      </c>
      <c r="D130" s="120">
        <v>65</v>
      </c>
      <c r="E130" s="90" t="s">
        <v>258</v>
      </c>
      <c r="F130" s="122">
        <v>39</v>
      </c>
    </row>
    <row r="131" spans="1:6" ht="15">
      <c r="A131" s="120" t="s">
        <v>46</v>
      </c>
      <c r="B131" s="121" t="s">
        <v>259</v>
      </c>
      <c r="C131" s="120" t="s">
        <v>409</v>
      </c>
      <c r="D131" s="120">
        <v>118</v>
      </c>
      <c r="E131" s="90" t="s">
        <v>260</v>
      </c>
      <c r="F131" s="122">
        <v>38</v>
      </c>
    </row>
    <row r="132" spans="1:6" ht="15">
      <c r="A132" s="120" t="s">
        <v>47</v>
      </c>
      <c r="B132" s="121" t="s">
        <v>261</v>
      </c>
      <c r="C132" s="120" t="s">
        <v>262</v>
      </c>
      <c r="D132" s="120">
        <v>63</v>
      </c>
      <c r="E132" s="90" t="s">
        <v>263</v>
      </c>
      <c r="F132" s="122">
        <v>37</v>
      </c>
    </row>
    <row r="133" spans="1:6" ht="15">
      <c r="A133" s="120" t="s">
        <v>43</v>
      </c>
      <c r="B133" s="121" t="s">
        <v>194</v>
      </c>
      <c r="C133" s="120" t="s">
        <v>195</v>
      </c>
      <c r="D133" s="120">
        <v>7</v>
      </c>
      <c r="E133" s="90" t="s">
        <v>264</v>
      </c>
      <c r="F133" s="122">
        <v>36</v>
      </c>
    </row>
    <row r="134" spans="1:6" ht="15">
      <c r="A134" s="120" t="s">
        <v>44</v>
      </c>
      <c r="B134" s="121" t="s">
        <v>197</v>
      </c>
      <c r="C134" s="120" t="s">
        <v>198</v>
      </c>
      <c r="D134" s="120">
        <v>69</v>
      </c>
      <c r="E134" s="90" t="s">
        <v>265</v>
      </c>
      <c r="F134" s="122">
        <v>35</v>
      </c>
    </row>
    <row r="135" spans="1:6" ht="15">
      <c r="A135" s="275"/>
      <c r="F135" s="112"/>
    </row>
    <row r="136" spans="1:6" ht="15.75" thickBot="1">
      <c r="A136" s="275"/>
      <c r="B136" s="110"/>
      <c r="C136" s="275"/>
      <c r="D136" s="110"/>
      <c r="E136" s="81"/>
      <c r="F136" s="112"/>
    </row>
    <row r="137" spans="1:6" ht="16.5" thickBot="1" thickTop="1">
      <c r="A137" s="283" t="s">
        <v>2</v>
      </c>
      <c r="B137" s="285" t="s">
        <v>19</v>
      </c>
      <c r="C137" s="289"/>
      <c r="D137" s="283" t="s">
        <v>20</v>
      </c>
      <c r="E137" s="284" t="s">
        <v>37</v>
      </c>
      <c r="F137" s="112"/>
    </row>
    <row r="138" spans="1:6" ht="16.5" thickBot="1" thickTop="1">
      <c r="A138" s="275"/>
      <c r="B138" s="110"/>
      <c r="C138" s="275"/>
      <c r="D138" s="110"/>
      <c r="E138" s="81"/>
      <c r="F138" s="112"/>
    </row>
    <row r="139" spans="1:6" ht="15.75" thickBot="1">
      <c r="A139" s="115" t="s">
        <v>9</v>
      </c>
      <c r="B139" s="115" t="s">
        <v>3</v>
      </c>
      <c r="C139" s="115" t="s">
        <v>6</v>
      </c>
      <c r="D139" s="115" t="s">
        <v>7</v>
      </c>
      <c r="E139" s="83" t="s">
        <v>8</v>
      </c>
      <c r="F139" s="116" t="s">
        <v>10</v>
      </c>
    </row>
    <row r="140" spans="1:6" ht="15">
      <c r="A140" s="117" t="s">
        <v>1</v>
      </c>
      <c r="B140" s="118"/>
      <c r="C140" s="117"/>
      <c r="D140" s="117"/>
      <c r="E140" s="89"/>
      <c r="F140" s="119"/>
    </row>
    <row r="141" spans="1:6" ht="15">
      <c r="A141" s="124"/>
      <c r="B141" s="123"/>
      <c r="C141" s="124"/>
      <c r="D141" s="124"/>
      <c r="E141" s="85"/>
      <c r="F141" s="293"/>
    </row>
    <row r="142" spans="1:6" ht="15">
      <c r="A142" s="124"/>
      <c r="B142" s="123"/>
      <c r="C142" s="124"/>
      <c r="D142" s="124"/>
      <c r="E142" s="85"/>
      <c r="F142" s="293"/>
    </row>
    <row r="143" spans="1:6" ht="15.75" thickBot="1">
      <c r="A143" s="125"/>
      <c r="B143" s="126"/>
      <c r="C143" s="125"/>
      <c r="D143" s="126"/>
      <c r="E143" s="84"/>
      <c r="F143" s="127"/>
    </row>
    <row r="144" spans="1:6" ht="15.75" thickTop="1">
      <c r="A144" s="123"/>
      <c r="B144" s="124"/>
      <c r="C144" s="123"/>
      <c r="D144" s="124"/>
      <c r="E144" s="85"/>
      <c r="F144" s="128"/>
    </row>
    <row r="145" spans="1:6" ht="15">
      <c r="A145" s="278"/>
      <c r="B145" s="110"/>
      <c r="C145" s="278"/>
      <c r="D145" s="110"/>
      <c r="E145" s="81"/>
      <c r="F145" s="112"/>
    </row>
    <row r="146" spans="1:6" ht="15.75" thickBot="1">
      <c r="A146" s="278"/>
      <c r="B146" s="110"/>
      <c r="C146" s="278"/>
      <c r="D146" s="110"/>
      <c r="E146" s="81"/>
      <c r="F146" s="112"/>
    </row>
    <row r="147" spans="1:6" ht="16.5" thickBot="1" thickTop="1">
      <c r="A147" s="283" t="s">
        <v>2</v>
      </c>
      <c r="B147" s="285" t="s">
        <v>25</v>
      </c>
      <c r="C147" s="289"/>
      <c r="D147" s="283" t="s">
        <v>18</v>
      </c>
      <c r="E147" s="284" t="s">
        <v>36</v>
      </c>
      <c r="F147" s="112"/>
    </row>
    <row r="148" spans="1:6" ht="16.5" thickBot="1" thickTop="1">
      <c r="A148" s="275"/>
      <c r="B148" s="110"/>
      <c r="C148" s="275"/>
      <c r="D148" s="110"/>
      <c r="E148" s="81"/>
      <c r="F148" s="112"/>
    </row>
    <row r="149" spans="1:6" ht="15.75" thickBot="1">
      <c r="A149" s="115" t="s">
        <v>9</v>
      </c>
      <c r="B149" s="115" t="s">
        <v>3</v>
      </c>
      <c r="C149" s="115" t="s">
        <v>6</v>
      </c>
      <c r="D149" s="115" t="s">
        <v>7</v>
      </c>
      <c r="E149" s="83" t="s">
        <v>8</v>
      </c>
      <c r="F149" s="116" t="s">
        <v>10</v>
      </c>
    </row>
    <row r="150" spans="1:6" ht="15">
      <c r="A150" s="117" t="s">
        <v>1</v>
      </c>
      <c r="B150" s="118" t="s">
        <v>202</v>
      </c>
      <c r="C150" s="117" t="s">
        <v>203</v>
      </c>
      <c r="D150" s="117">
        <v>85</v>
      </c>
      <c r="E150" s="89" t="s">
        <v>266</v>
      </c>
      <c r="F150" s="119">
        <v>50</v>
      </c>
    </row>
    <row r="151" spans="1:6" ht="15">
      <c r="A151" s="120" t="s">
        <v>11</v>
      </c>
      <c r="B151" s="121" t="s">
        <v>213</v>
      </c>
      <c r="C151" s="120" t="s">
        <v>21</v>
      </c>
      <c r="D151" s="120">
        <v>29</v>
      </c>
      <c r="E151" s="90" t="s">
        <v>267</v>
      </c>
      <c r="F151" s="122">
        <v>45</v>
      </c>
    </row>
    <row r="152" spans="1:6" ht="15">
      <c r="A152" s="120" t="s">
        <v>15</v>
      </c>
      <c r="B152" s="121" t="s">
        <v>206</v>
      </c>
      <c r="C152" s="120" t="s">
        <v>207</v>
      </c>
      <c r="D152" s="120">
        <v>15</v>
      </c>
      <c r="E152" s="90" t="s">
        <v>268</v>
      </c>
      <c r="F152" s="122">
        <v>42</v>
      </c>
    </row>
    <row r="153" spans="1:6" ht="15">
      <c r="A153" s="120" t="s">
        <v>16</v>
      </c>
      <c r="B153" s="121" t="s">
        <v>269</v>
      </c>
      <c r="C153" s="124">
        <v>1985</v>
      </c>
      <c r="D153" s="120">
        <v>36</v>
      </c>
      <c r="E153" s="90" t="s">
        <v>270</v>
      </c>
      <c r="F153" s="319">
        <v>40</v>
      </c>
    </row>
    <row r="154" spans="1:6" ht="15">
      <c r="A154" s="124" t="s">
        <v>17</v>
      </c>
      <c r="B154" s="121" t="s">
        <v>211</v>
      </c>
      <c r="C154" s="124" t="s">
        <v>407</v>
      </c>
      <c r="D154" s="120">
        <v>72</v>
      </c>
      <c r="E154" s="85" t="s">
        <v>271</v>
      </c>
      <c r="F154" s="122">
        <v>39</v>
      </c>
    </row>
    <row r="155" spans="1:6" ht="15">
      <c r="A155" s="110"/>
      <c r="B155" s="123"/>
      <c r="C155" s="110"/>
      <c r="D155" s="124"/>
      <c r="E155" s="81"/>
      <c r="F155" s="293"/>
    </row>
    <row r="156" spans="1:6" ht="15.75" thickBot="1">
      <c r="A156" s="275"/>
      <c r="B156" s="110"/>
      <c r="C156" s="275"/>
      <c r="D156" s="110"/>
      <c r="E156" s="81"/>
      <c r="F156" s="112"/>
    </row>
    <row r="157" spans="1:6" ht="16.5" thickBot="1" thickTop="1">
      <c r="A157" s="283" t="s">
        <v>2</v>
      </c>
      <c r="B157" s="285" t="s">
        <v>25</v>
      </c>
      <c r="C157" s="289"/>
      <c r="D157" s="283" t="s">
        <v>18</v>
      </c>
      <c r="E157" s="284" t="s">
        <v>37</v>
      </c>
      <c r="F157" s="112"/>
    </row>
    <row r="158" spans="1:6" ht="16.5" thickBot="1" thickTop="1">
      <c r="A158" s="275"/>
      <c r="B158" s="110"/>
      <c r="C158" s="275"/>
      <c r="D158" s="110"/>
      <c r="E158" s="81"/>
      <c r="F158" s="112"/>
    </row>
    <row r="159" spans="1:6" ht="15.75" thickBot="1">
      <c r="A159" s="115" t="s">
        <v>9</v>
      </c>
      <c r="B159" s="115" t="s">
        <v>3</v>
      </c>
      <c r="C159" s="115" t="s">
        <v>6</v>
      </c>
      <c r="D159" s="115" t="s">
        <v>7</v>
      </c>
      <c r="E159" s="83" t="s">
        <v>8</v>
      </c>
      <c r="F159" s="116" t="s">
        <v>10</v>
      </c>
    </row>
    <row r="160" spans="1:6" ht="15">
      <c r="A160" s="117" t="s">
        <v>1</v>
      </c>
      <c r="B160" s="139" t="s">
        <v>115</v>
      </c>
      <c r="C160" s="117" t="s">
        <v>26</v>
      </c>
      <c r="D160" s="117">
        <v>102</v>
      </c>
      <c r="E160" s="89" t="s">
        <v>272</v>
      </c>
      <c r="F160" s="140">
        <v>50</v>
      </c>
    </row>
    <row r="161" spans="1:6" ht="15" hidden="1">
      <c r="A161" s="120" t="s">
        <v>15</v>
      </c>
      <c r="B161" s="134"/>
      <c r="C161" s="120"/>
      <c r="D161" s="120"/>
      <c r="E161" s="90"/>
      <c r="F161" s="141"/>
    </row>
    <row r="162" spans="1:6" ht="15" hidden="1">
      <c r="A162" s="120" t="s">
        <v>16</v>
      </c>
      <c r="B162" s="134"/>
      <c r="C162" s="120"/>
      <c r="D162" s="120"/>
      <c r="E162" s="90"/>
      <c r="F162" s="141"/>
    </row>
    <row r="163" spans="1:6" ht="15" hidden="1">
      <c r="A163" s="120" t="s">
        <v>17</v>
      </c>
      <c r="B163" s="134"/>
      <c r="C163" s="120"/>
      <c r="D163" s="120"/>
      <c r="E163" s="90"/>
      <c r="F163" s="141"/>
    </row>
    <row r="164" spans="1:6" ht="15">
      <c r="A164" s="275"/>
      <c r="B164" s="124"/>
      <c r="C164" s="123"/>
      <c r="D164" s="124"/>
      <c r="E164" s="85"/>
      <c r="F164" s="128"/>
    </row>
    <row r="165" spans="1:6" ht="15">
      <c r="A165" s="275"/>
      <c r="B165" s="124"/>
      <c r="C165" s="123"/>
      <c r="D165" s="124"/>
      <c r="E165" s="85"/>
      <c r="F165" s="128"/>
    </row>
    <row r="166" spans="1:6" ht="15.75" thickBot="1">
      <c r="A166" s="142"/>
      <c r="B166" s="143"/>
      <c r="C166" s="142"/>
      <c r="D166" s="143"/>
      <c r="E166" s="88"/>
      <c r="F166" s="144"/>
    </row>
    <row r="167" spans="1:6" ht="15.75" thickTop="1">
      <c r="A167" s="123"/>
      <c r="B167" s="124"/>
      <c r="C167" s="123"/>
      <c r="D167" s="124"/>
      <c r="E167" s="85"/>
      <c r="F167" s="128"/>
    </row>
    <row r="168" spans="1:6" ht="15">
      <c r="A168" s="123"/>
      <c r="B168" s="124"/>
      <c r="C168" s="123"/>
      <c r="D168" s="124"/>
      <c r="E168" s="85"/>
      <c r="F168" s="128"/>
    </row>
    <row r="169" spans="1:6" ht="15.75" thickBot="1">
      <c r="A169" s="275"/>
      <c r="B169" s="110"/>
      <c r="C169" s="275"/>
      <c r="D169" s="110"/>
      <c r="E169" s="81"/>
      <c r="F169" s="112"/>
    </row>
    <row r="170" spans="1:6" ht="16.5" thickBot="1">
      <c r="A170" s="145" t="s">
        <v>38</v>
      </c>
      <c r="B170" s="146"/>
      <c r="C170" s="145">
        <f>SUM(C171:C172)</f>
        <v>46</v>
      </c>
      <c r="D170" s="110"/>
      <c r="E170" s="81"/>
      <c r="F170" s="112"/>
    </row>
    <row r="171" spans="1:6" ht="15.75" thickBot="1">
      <c r="A171" s="275"/>
      <c r="B171" s="147" t="s">
        <v>39</v>
      </c>
      <c r="C171" s="148">
        <f>COUNT(F150:F154,F126:F134,F100,F80:F83,F54:F59,F28:F32,F10:F12)</f>
        <v>31</v>
      </c>
      <c r="D171" s="110"/>
      <c r="E171" s="81"/>
      <c r="F171" s="112"/>
    </row>
    <row r="172" spans="1:6" ht="15.75" thickBot="1">
      <c r="A172" s="275"/>
      <c r="B172" s="147" t="s">
        <v>40</v>
      </c>
      <c r="C172" s="148">
        <f>COUNT(F160:F163,F114:F116,F89:F90,F65:F70,F38:F44)</f>
        <v>15</v>
      </c>
      <c r="D172" s="110"/>
      <c r="E172" s="81"/>
      <c r="F172" s="112"/>
    </row>
  </sheetData>
  <sheetProtection password="D80B" sheet="1" formatCells="0" formatColumns="0" selectLockedCells="1"/>
  <mergeCells count="11">
    <mergeCell ref="B123:C123"/>
    <mergeCell ref="B15:C15"/>
    <mergeCell ref="B25:C25"/>
    <mergeCell ref="B35:C35"/>
    <mergeCell ref="B51:C51"/>
    <mergeCell ref="A3:F3"/>
    <mergeCell ref="B7:C7"/>
    <mergeCell ref="B77:C77"/>
    <mergeCell ref="B86:C86"/>
    <mergeCell ref="B97:C97"/>
    <mergeCell ref="B111:C111"/>
  </mergeCells>
  <printOptions/>
  <pageMargins left="1.06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&amp;C&amp;F</oddHeader>
    <oddFooter>&amp;CStranica &amp;P</oddFooter>
  </headerFooter>
  <rowBreaks count="3" manualBreakCount="3">
    <brk id="47" max="5" man="1"/>
    <brk id="93" max="5" man="1"/>
    <brk id="143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157"/>
  <sheetViews>
    <sheetView showGridLines="0" view="pageBreakPreview" zoomScaleNormal="75" zoomScaleSheetLayoutView="100" zoomScalePageLayoutView="75" workbookViewId="0" topLeftCell="A133">
      <selection activeCell="D154" sqref="D154"/>
    </sheetView>
  </sheetViews>
  <sheetFormatPr defaultColWidth="9.140625" defaultRowHeight="15"/>
  <cols>
    <col min="1" max="1" width="14.421875" style="0" customWidth="1"/>
    <col min="2" max="2" width="18.140625" style="2" customWidth="1"/>
    <col min="3" max="3" width="9.421875" style="0" bestFit="1" customWidth="1"/>
    <col min="4" max="4" width="15.00390625" style="2" bestFit="1" customWidth="1"/>
    <col min="5" max="5" width="12.7109375" style="2" bestFit="1" customWidth="1"/>
    <col min="6" max="6" width="9.140625" style="12" customWidth="1"/>
    <col min="7" max="7" width="9.140625" style="2" hidden="1" customWidth="1"/>
  </cols>
  <sheetData>
    <row r="1" ht="15">
      <c r="F1" s="2"/>
    </row>
    <row r="3" spans="1:6" ht="18.75">
      <c r="A3" s="378" t="s">
        <v>49</v>
      </c>
      <c r="B3" s="357"/>
      <c r="C3" s="357"/>
      <c r="D3" s="357"/>
      <c r="E3" s="357"/>
      <c r="F3" s="357"/>
    </row>
    <row r="6" ht="15.75" thickBot="1"/>
    <row r="7" spans="1:5" ht="16.5" thickBot="1" thickTop="1">
      <c r="A7" s="27" t="s">
        <v>2</v>
      </c>
      <c r="B7" s="384" t="s">
        <v>0</v>
      </c>
      <c r="C7" s="385"/>
      <c r="D7" s="27" t="s">
        <v>5</v>
      </c>
      <c r="E7" s="27" t="s">
        <v>27</v>
      </c>
    </row>
    <row r="8" ht="16.5" thickBot="1" thickTop="1"/>
    <row r="9" spans="1:6" ht="15.75" thickBot="1">
      <c r="A9" s="4" t="s">
        <v>9</v>
      </c>
      <c r="B9" s="4" t="s">
        <v>3</v>
      </c>
      <c r="C9" s="4" t="s">
        <v>6</v>
      </c>
      <c r="D9" s="4" t="s">
        <v>7</v>
      </c>
      <c r="E9" s="5" t="s">
        <v>8</v>
      </c>
      <c r="F9" s="13" t="s">
        <v>10</v>
      </c>
    </row>
    <row r="10" spans="1:6" ht="15">
      <c r="A10" s="117" t="s">
        <v>1</v>
      </c>
      <c r="B10" s="118" t="s">
        <v>278</v>
      </c>
      <c r="C10" s="117" t="s">
        <v>86</v>
      </c>
      <c r="D10" s="117">
        <v>133</v>
      </c>
      <c r="E10" s="89" t="s">
        <v>279</v>
      </c>
      <c r="F10" s="119">
        <v>50</v>
      </c>
    </row>
    <row r="11" spans="1:6" ht="15">
      <c r="A11" s="120" t="s">
        <v>11</v>
      </c>
      <c r="B11" s="121" t="s">
        <v>97</v>
      </c>
      <c r="C11" s="120" t="s">
        <v>85</v>
      </c>
      <c r="D11" s="120">
        <v>146</v>
      </c>
      <c r="E11" s="90" t="s">
        <v>280</v>
      </c>
      <c r="F11" s="122">
        <v>45</v>
      </c>
    </row>
    <row r="12" spans="1:6" ht="15">
      <c r="A12" s="278"/>
      <c r="B12" s="110"/>
      <c r="C12" s="278"/>
      <c r="D12" s="110"/>
      <c r="E12" s="81"/>
      <c r="F12" s="112"/>
    </row>
    <row r="13" spans="1:6" ht="15.75" thickBot="1">
      <c r="A13" s="278"/>
      <c r="B13" s="110"/>
      <c r="C13" s="278"/>
      <c r="D13" s="110"/>
      <c r="E13" s="81"/>
      <c r="F13" s="112"/>
    </row>
    <row r="14" spans="1:6" ht="16.5" thickBot="1" thickTop="1">
      <c r="A14" s="294" t="s">
        <v>2</v>
      </c>
      <c r="B14" s="386" t="s">
        <v>0</v>
      </c>
      <c r="C14" s="387"/>
      <c r="D14" s="294" t="s">
        <v>5</v>
      </c>
      <c r="E14" s="295" t="s">
        <v>28</v>
      </c>
      <c r="F14" s="112"/>
    </row>
    <row r="15" spans="1:6" ht="16.5" thickBot="1" thickTop="1">
      <c r="A15" s="278"/>
      <c r="B15" s="110"/>
      <c r="C15" s="278"/>
      <c r="D15" s="110"/>
      <c r="E15" s="81"/>
      <c r="F15" s="112"/>
    </row>
    <row r="16" spans="1:11" ht="15.75" thickBot="1">
      <c r="A16" s="115" t="s">
        <v>9</v>
      </c>
      <c r="B16" s="115" t="s">
        <v>3</v>
      </c>
      <c r="C16" s="115" t="s">
        <v>6</v>
      </c>
      <c r="D16" s="115" t="s">
        <v>7</v>
      </c>
      <c r="E16" s="83" t="s">
        <v>8</v>
      </c>
      <c r="F16" s="116" t="s">
        <v>10</v>
      </c>
      <c r="H16" s="7"/>
      <c r="I16" s="9"/>
      <c r="J16" s="7"/>
      <c r="K16" s="9"/>
    </row>
    <row r="17" spans="1:11" ht="15">
      <c r="A17" s="117"/>
      <c r="B17" s="118"/>
      <c r="C17" s="117"/>
      <c r="D17" s="117"/>
      <c r="E17" s="89"/>
      <c r="F17" s="119"/>
      <c r="I17" s="2"/>
      <c r="K17" s="2"/>
    </row>
    <row r="18" spans="1:6" ht="15">
      <c r="A18" s="278"/>
      <c r="B18" s="110"/>
      <c r="C18" s="278"/>
      <c r="D18" s="110"/>
      <c r="E18" s="81"/>
      <c r="F18" s="112"/>
    </row>
    <row r="19" spans="1:7" ht="15.75" thickBot="1">
      <c r="A19" s="278"/>
      <c r="B19" s="110"/>
      <c r="C19" s="278"/>
      <c r="D19" s="110"/>
      <c r="E19" s="81"/>
      <c r="F19" s="112"/>
      <c r="G19" s="11"/>
    </row>
    <row r="20" spans="1:7" ht="16.5" thickBot="1" thickTop="1">
      <c r="A20" s="125"/>
      <c r="B20" s="126"/>
      <c r="C20" s="125"/>
      <c r="D20" s="126"/>
      <c r="E20" s="84"/>
      <c r="F20" s="127"/>
      <c r="G20" s="9"/>
    </row>
    <row r="21" spans="1:6" ht="15.75" thickTop="1">
      <c r="A21" s="123"/>
      <c r="B21" s="124"/>
      <c r="C21" s="123"/>
      <c r="D21" s="124"/>
      <c r="E21" s="85"/>
      <c r="F21" s="128"/>
    </row>
    <row r="22" spans="1:6" ht="15">
      <c r="A22" s="278"/>
      <c r="B22" s="110"/>
      <c r="C22" s="278"/>
      <c r="D22" s="110"/>
      <c r="E22" s="81"/>
      <c r="F22" s="112"/>
    </row>
    <row r="23" spans="1:6" ht="15.75" thickBot="1">
      <c r="A23" s="278"/>
      <c r="B23" s="110"/>
      <c r="C23" s="278"/>
      <c r="D23" s="110"/>
      <c r="E23" s="81"/>
      <c r="F23" s="112"/>
    </row>
    <row r="24" spans="1:6" ht="16.5" thickBot="1" thickTop="1">
      <c r="A24" s="294" t="s">
        <v>2</v>
      </c>
      <c r="B24" s="386" t="s">
        <v>29</v>
      </c>
      <c r="C24" s="387"/>
      <c r="D24" s="294" t="s">
        <v>30</v>
      </c>
      <c r="E24" s="295" t="s">
        <v>27</v>
      </c>
      <c r="F24" s="112"/>
    </row>
    <row r="25" spans="1:6" ht="16.5" thickBot="1" thickTop="1">
      <c r="A25" s="278"/>
      <c r="B25" s="110"/>
      <c r="C25" s="278"/>
      <c r="D25" s="110"/>
      <c r="E25" s="81"/>
      <c r="F25" s="112"/>
    </row>
    <row r="26" spans="1:6" ht="15.75" thickBot="1">
      <c r="A26" s="115" t="s">
        <v>9</v>
      </c>
      <c r="B26" s="115" t="s">
        <v>3</v>
      </c>
      <c r="C26" s="115" t="s">
        <v>6</v>
      </c>
      <c r="D26" s="115" t="s">
        <v>7</v>
      </c>
      <c r="E26" s="83" t="s">
        <v>8</v>
      </c>
      <c r="F26" s="116" t="s">
        <v>10</v>
      </c>
    </row>
    <row r="27" spans="1:6" ht="15">
      <c r="A27" s="117" t="s">
        <v>1</v>
      </c>
      <c r="B27" s="118" t="s">
        <v>99</v>
      </c>
      <c r="C27" s="117" t="s">
        <v>90</v>
      </c>
      <c r="D27" s="117">
        <v>83</v>
      </c>
      <c r="E27" s="89" t="s">
        <v>281</v>
      </c>
      <c r="F27" s="119">
        <v>50</v>
      </c>
    </row>
    <row r="28" spans="1:6" ht="15">
      <c r="A28" s="120" t="s">
        <v>11</v>
      </c>
      <c r="B28" s="121" t="s">
        <v>224</v>
      </c>
      <c r="C28" s="120" t="s">
        <v>90</v>
      </c>
      <c r="D28" s="120">
        <v>45</v>
      </c>
      <c r="E28" s="90" t="s">
        <v>282</v>
      </c>
      <c r="F28" s="122">
        <v>45</v>
      </c>
    </row>
    <row r="29" spans="1:6" ht="15">
      <c r="A29" s="279" t="s">
        <v>15</v>
      </c>
      <c r="B29" s="121" t="s">
        <v>226</v>
      </c>
      <c r="C29" s="120" t="s">
        <v>86</v>
      </c>
      <c r="D29" s="120">
        <v>122</v>
      </c>
      <c r="E29" s="90" t="s">
        <v>283</v>
      </c>
      <c r="F29" s="122">
        <v>42</v>
      </c>
    </row>
    <row r="30" spans="1:6" ht="15">
      <c r="A30" s="120" t="s">
        <v>16</v>
      </c>
      <c r="B30" s="121" t="s">
        <v>100</v>
      </c>
      <c r="C30" s="120" t="s">
        <v>90</v>
      </c>
      <c r="D30" s="120">
        <v>32</v>
      </c>
      <c r="E30" s="90" t="s">
        <v>284</v>
      </c>
      <c r="F30" s="122">
        <v>40</v>
      </c>
    </row>
    <row r="31" spans="1:6" ht="15">
      <c r="A31" s="279" t="s">
        <v>17</v>
      </c>
      <c r="B31" s="121" t="s">
        <v>102</v>
      </c>
      <c r="C31" s="120" t="s">
        <v>86</v>
      </c>
      <c r="D31" s="120">
        <v>60</v>
      </c>
      <c r="E31" s="90" t="s">
        <v>285</v>
      </c>
      <c r="F31" s="122">
        <v>39</v>
      </c>
    </row>
    <row r="32" spans="1:6" ht="15">
      <c r="A32" s="278"/>
      <c r="B32" s="110"/>
      <c r="C32" s="278"/>
      <c r="D32" s="110"/>
      <c r="E32" s="81"/>
      <c r="F32" s="112"/>
    </row>
    <row r="33" spans="1:6" ht="15.75" thickBot="1">
      <c r="A33" s="278"/>
      <c r="B33" s="110"/>
      <c r="C33" s="278"/>
      <c r="D33" s="110"/>
      <c r="E33" s="81"/>
      <c r="F33" s="112"/>
    </row>
    <row r="34" spans="1:7" ht="16.5" thickBot="1" thickTop="1">
      <c r="A34" s="294" t="s">
        <v>2</v>
      </c>
      <c r="B34" s="386" t="s">
        <v>29</v>
      </c>
      <c r="C34" s="387"/>
      <c r="D34" s="294" t="s">
        <v>30</v>
      </c>
      <c r="E34" s="295" t="s">
        <v>28</v>
      </c>
      <c r="F34" s="112"/>
      <c r="G34" s="9"/>
    </row>
    <row r="35" spans="1:7" ht="16.5" thickBot="1" thickTop="1">
      <c r="A35" s="278"/>
      <c r="B35" s="110"/>
      <c r="C35" s="278"/>
      <c r="D35" s="110"/>
      <c r="E35" s="81"/>
      <c r="F35" s="112"/>
      <c r="G35" s="9"/>
    </row>
    <row r="36" spans="1:7" ht="15.75" thickBot="1">
      <c r="A36" s="115" t="s">
        <v>9</v>
      </c>
      <c r="B36" s="115" t="s">
        <v>3</v>
      </c>
      <c r="C36" s="115" t="s">
        <v>6</v>
      </c>
      <c r="D36" s="115" t="s">
        <v>7</v>
      </c>
      <c r="E36" s="83" t="s">
        <v>8</v>
      </c>
      <c r="F36" s="116" t="s">
        <v>10</v>
      </c>
      <c r="G36" s="11"/>
    </row>
    <row r="37" spans="1:7" ht="15">
      <c r="A37" s="129" t="s">
        <v>1</v>
      </c>
      <c r="B37" s="130" t="s">
        <v>106</v>
      </c>
      <c r="C37" s="129" t="s">
        <v>90</v>
      </c>
      <c r="D37" s="129">
        <v>98</v>
      </c>
      <c r="E37" s="108" t="s">
        <v>286</v>
      </c>
      <c r="F37" s="131">
        <v>50</v>
      </c>
      <c r="G37" s="9"/>
    </row>
    <row r="38" spans="1:7" ht="15">
      <c r="A38" s="120" t="s">
        <v>11</v>
      </c>
      <c r="B38" s="134" t="s">
        <v>288</v>
      </c>
      <c r="C38" s="120" t="s">
        <v>86</v>
      </c>
      <c r="D38" s="120">
        <v>73</v>
      </c>
      <c r="E38" s="281" t="s">
        <v>289</v>
      </c>
      <c r="F38" s="122">
        <v>45</v>
      </c>
      <c r="G38" s="9"/>
    </row>
    <row r="39" spans="1:6" ht="15">
      <c r="A39" s="120" t="s">
        <v>15</v>
      </c>
      <c r="B39" s="134" t="s">
        <v>138</v>
      </c>
      <c r="C39" s="120" t="s">
        <v>85</v>
      </c>
      <c r="D39" s="120">
        <v>35</v>
      </c>
      <c r="E39" s="90" t="s">
        <v>287</v>
      </c>
      <c r="F39" s="122">
        <v>42</v>
      </c>
    </row>
    <row r="40" spans="1:6" ht="15">
      <c r="A40" s="278"/>
      <c r="B40" s="124"/>
      <c r="C40" s="123"/>
      <c r="D40" s="124"/>
      <c r="E40" s="85"/>
      <c r="F40" s="128"/>
    </row>
    <row r="41" spans="1:6" ht="15">
      <c r="A41" s="278"/>
      <c r="B41" s="124"/>
      <c r="C41" s="123"/>
      <c r="D41" s="124"/>
      <c r="E41" s="85"/>
      <c r="F41" s="128"/>
    </row>
    <row r="42" spans="1:6" ht="15.75" thickBot="1">
      <c r="A42" s="125"/>
      <c r="B42" s="126"/>
      <c r="C42" s="125"/>
      <c r="D42" s="126"/>
      <c r="E42" s="84"/>
      <c r="F42" s="127"/>
    </row>
    <row r="43" spans="1:6" ht="15.75" thickTop="1">
      <c r="A43" s="123"/>
      <c r="B43" s="124"/>
      <c r="C43" s="123"/>
      <c r="D43" s="124"/>
      <c r="E43" s="85"/>
      <c r="F43" s="128"/>
    </row>
    <row r="44" spans="1:6" ht="15">
      <c r="A44" s="123"/>
      <c r="B44" s="124"/>
      <c r="C44" s="123"/>
      <c r="D44" s="124"/>
      <c r="E44" s="85"/>
      <c r="F44" s="128"/>
    </row>
    <row r="45" spans="1:6" ht="15.75" thickBot="1">
      <c r="A45" s="278"/>
      <c r="B45" s="110"/>
      <c r="C45" s="278"/>
      <c r="D45" s="110"/>
      <c r="E45" s="81"/>
      <c r="F45" s="112"/>
    </row>
    <row r="46" spans="1:6" ht="16.5" thickBot="1" thickTop="1">
      <c r="A46" s="294" t="s">
        <v>2</v>
      </c>
      <c r="B46" s="386" t="s">
        <v>13</v>
      </c>
      <c r="C46" s="387"/>
      <c r="D46" s="294" t="s">
        <v>12</v>
      </c>
      <c r="E46" s="295" t="s">
        <v>27</v>
      </c>
      <c r="F46" s="112"/>
    </row>
    <row r="47" spans="1:6" ht="16.5" thickBot="1" thickTop="1">
      <c r="A47" s="278"/>
      <c r="B47" s="110"/>
      <c r="C47" s="278"/>
      <c r="D47" s="110"/>
      <c r="E47" s="81"/>
      <c r="F47" s="112"/>
    </row>
    <row r="48" spans="1:7" ht="15.75" thickBot="1">
      <c r="A48" s="115" t="s">
        <v>9</v>
      </c>
      <c r="B48" s="115" t="s">
        <v>3</v>
      </c>
      <c r="C48" s="115" t="s">
        <v>6</v>
      </c>
      <c r="D48" s="115" t="s">
        <v>7</v>
      </c>
      <c r="E48" s="83" t="s">
        <v>8</v>
      </c>
      <c r="F48" s="116" t="s">
        <v>10</v>
      </c>
      <c r="G48" s="9"/>
    </row>
    <row r="49" spans="1:7" ht="15">
      <c r="A49" s="117" t="s">
        <v>1</v>
      </c>
      <c r="B49" s="121" t="s">
        <v>108</v>
      </c>
      <c r="C49" s="120" t="s">
        <v>92</v>
      </c>
      <c r="D49" s="120">
        <v>2</v>
      </c>
      <c r="E49" s="89" t="s">
        <v>295</v>
      </c>
      <c r="F49" s="119">
        <v>50</v>
      </c>
      <c r="G49" s="9"/>
    </row>
    <row r="50" spans="1:7" ht="15.75" thickBot="1">
      <c r="A50" s="120" t="s">
        <v>11</v>
      </c>
      <c r="B50" s="121" t="s">
        <v>109</v>
      </c>
      <c r="C50" s="120" t="s">
        <v>31</v>
      </c>
      <c r="D50" s="120">
        <v>87</v>
      </c>
      <c r="E50" s="90" t="s">
        <v>294</v>
      </c>
      <c r="F50" s="122">
        <v>45</v>
      </c>
      <c r="G50" s="11"/>
    </row>
    <row r="51" spans="1:7" ht="15.75" thickTop="1">
      <c r="A51" s="120" t="s">
        <v>15</v>
      </c>
      <c r="B51" s="121" t="s">
        <v>146</v>
      </c>
      <c r="C51" s="120" t="s">
        <v>31</v>
      </c>
      <c r="D51" s="120">
        <v>17</v>
      </c>
      <c r="E51" s="90" t="s">
        <v>293</v>
      </c>
      <c r="F51" s="122">
        <v>42</v>
      </c>
      <c r="G51" s="9"/>
    </row>
    <row r="52" spans="1:6" ht="15">
      <c r="A52" s="120" t="s">
        <v>16</v>
      </c>
      <c r="B52" s="121" t="s">
        <v>155</v>
      </c>
      <c r="C52" s="120" t="s">
        <v>31</v>
      </c>
      <c r="D52" s="120">
        <v>26</v>
      </c>
      <c r="E52" s="90" t="s">
        <v>292</v>
      </c>
      <c r="F52" s="122">
        <v>40</v>
      </c>
    </row>
    <row r="53" spans="1:6" ht="15">
      <c r="A53" s="120" t="s">
        <v>17</v>
      </c>
      <c r="B53" s="121" t="s">
        <v>98</v>
      </c>
      <c r="C53" s="120" t="s">
        <v>31</v>
      </c>
      <c r="D53" s="120">
        <v>68</v>
      </c>
      <c r="E53" s="90" t="s">
        <v>291</v>
      </c>
      <c r="F53" s="122">
        <v>39</v>
      </c>
    </row>
    <row r="54" spans="1:6" ht="15">
      <c r="A54" s="120" t="s">
        <v>46</v>
      </c>
      <c r="B54" s="121" t="s">
        <v>157</v>
      </c>
      <c r="C54" s="120" t="s">
        <v>31</v>
      </c>
      <c r="D54" s="120">
        <v>90</v>
      </c>
      <c r="E54" s="90" t="s">
        <v>290</v>
      </c>
      <c r="F54" s="122">
        <v>38</v>
      </c>
    </row>
    <row r="55" spans="1:6" ht="15">
      <c r="A55" s="120" t="s">
        <v>47</v>
      </c>
      <c r="B55" s="121" t="s">
        <v>235</v>
      </c>
      <c r="C55" s="120" t="s">
        <v>90</v>
      </c>
      <c r="D55" s="120">
        <v>33</v>
      </c>
      <c r="E55" s="90" t="s">
        <v>296</v>
      </c>
      <c r="F55" s="122">
        <v>37</v>
      </c>
    </row>
    <row r="56" spans="1:6" ht="15">
      <c r="A56" s="124"/>
      <c r="B56" s="123"/>
      <c r="C56" s="124"/>
      <c r="D56" s="124"/>
      <c r="E56" s="85"/>
      <c r="F56" s="293"/>
    </row>
    <row r="57" spans="1:6" ht="15.75" thickBot="1">
      <c r="A57" s="124"/>
      <c r="B57" s="9"/>
      <c r="C57" s="7"/>
      <c r="D57" s="9"/>
      <c r="E57" s="85"/>
      <c r="F57" s="293"/>
    </row>
    <row r="58" spans="1:6" ht="16.5" thickBot="1" thickTop="1">
      <c r="A58" s="294" t="s">
        <v>2</v>
      </c>
      <c r="B58" s="296" t="s">
        <v>13</v>
      </c>
      <c r="C58" s="297"/>
      <c r="D58" s="294" t="s">
        <v>12</v>
      </c>
      <c r="E58" s="295" t="s">
        <v>28</v>
      </c>
      <c r="F58" s="112"/>
    </row>
    <row r="59" spans="1:6" ht="16.5" thickBot="1" thickTop="1">
      <c r="A59" s="278"/>
      <c r="B59" s="110"/>
      <c r="C59" s="278"/>
      <c r="D59" s="110"/>
      <c r="E59" s="81"/>
      <c r="F59" s="112"/>
    </row>
    <row r="60" spans="1:6" ht="15.75" thickBot="1">
      <c r="A60" s="115" t="s">
        <v>9</v>
      </c>
      <c r="B60" s="115" t="s">
        <v>3</v>
      </c>
      <c r="C60" s="115" t="s">
        <v>6</v>
      </c>
      <c r="D60" s="115" t="s">
        <v>7</v>
      </c>
      <c r="E60" s="83" t="s">
        <v>8</v>
      </c>
      <c r="F60" s="116" t="s">
        <v>10</v>
      </c>
    </row>
    <row r="61" spans="1:6" ht="15">
      <c r="A61" s="117" t="s">
        <v>1</v>
      </c>
      <c r="B61" s="121" t="s">
        <v>341</v>
      </c>
      <c r="C61" s="120" t="s">
        <v>31</v>
      </c>
      <c r="D61" s="120">
        <v>3</v>
      </c>
      <c r="E61" s="90" t="s">
        <v>297</v>
      </c>
      <c r="F61" s="131">
        <v>50</v>
      </c>
    </row>
    <row r="62" spans="1:6" ht="15">
      <c r="A62" s="120" t="s">
        <v>11</v>
      </c>
      <c r="B62" s="121" t="s">
        <v>104</v>
      </c>
      <c r="C62" s="120" t="s">
        <v>31</v>
      </c>
      <c r="D62" s="120">
        <v>5</v>
      </c>
      <c r="E62" s="90" t="s">
        <v>298</v>
      </c>
      <c r="F62" s="122">
        <v>45</v>
      </c>
    </row>
    <row r="63" spans="1:6" ht="15">
      <c r="A63" s="120" t="s">
        <v>15</v>
      </c>
      <c r="B63" s="121" t="s">
        <v>240</v>
      </c>
      <c r="C63" s="120" t="s">
        <v>31</v>
      </c>
      <c r="D63" s="120">
        <v>61</v>
      </c>
      <c r="E63" s="90" t="s">
        <v>299</v>
      </c>
      <c r="F63" s="122">
        <v>42</v>
      </c>
    </row>
    <row r="64" spans="1:6" ht="15">
      <c r="A64" s="120" t="s">
        <v>16</v>
      </c>
      <c r="B64" s="121" t="s">
        <v>103</v>
      </c>
      <c r="C64" s="120" t="s">
        <v>31</v>
      </c>
      <c r="D64" s="120">
        <v>137</v>
      </c>
      <c r="E64" s="90" t="s">
        <v>300</v>
      </c>
      <c r="F64" s="122">
        <v>40</v>
      </c>
    </row>
    <row r="65" spans="1:6" ht="15">
      <c r="A65" s="120" t="s">
        <v>17</v>
      </c>
      <c r="B65" s="121" t="s">
        <v>105</v>
      </c>
      <c r="C65" s="120" t="s">
        <v>31</v>
      </c>
      <c r="D65" s="120">
        <v>126</v>
      </c>
      <c r="E65" s="90" t="s">
        <v>301</v>
      </c>
      <c r="F65" s="122">
        <v>39</v>
      </c>
    </row>
    <row r="66" spans="1:6" ht="15">
      <c r="A66" s="120" t="s">
        <v>46</v>
      </c>
      <c r="B66" s="121" t="s">
        <v>244</v>
      </c>
      <c r="C66" s="120" t="s">
        <v>31</v>
      </c>
      <c r="D66" s="120">
        <v>30</v>
      </c>
      <c r="E66" s="90" t="s">
        <v>302</v>
      </c>
      <c r="F66" s="122">
        <v>38</v>
      </c>
    </row>
    <row r="67" spans="1:6" ht="15">
      <c r="A67" s="278"/>
      <c r="F67" s="128"/>
    </row>
    <row r="68" spans="1:6" ht="15">
      <c r="A68" s="278"/>
      <c r="B68" s="124"/>
      <c r="C68" s="123"/>
      <c r="D68" s="124"/>
      <c r="E68" s="85"/>
      <c r="F68" s="128"/>
    </row>
    <row r="69" spans="1:6" ht="15.75" thickBot="1">
      <c r="A69" s="125"/>
      <c r="B69" s="126"/>
      <c r="C69" s="125"/>
      <c r="D69" s="126"/>
      <c r="E69" s="84"/>
      <c r="F69" s="127"/>
    </row>
    <row r="70" spans="1:7" ht="15.75" thickTop="1">
      <c r="A70" s="123"/>
      <c r="B70" s="124"/>
      <c r="C70" s="123"/>
      <c r="D70" s="124"/>
      <c r="E70" s="85"/>
      <c r="F70" s="128"/>
      <c r="G70" s="9"/>
    </row>
    <row r="71" spans="1:7" ht="15">
      <c r="A71" s="278"/>
      <c r="B71" s="110"/>
      <c r="C71" s="278"/>
      <c r="D71" s="110"/>
      <c r="E71" s="81"/>
      <c r="F71" s="112"/>
      <c r="G71" s="9"/>
    </row>
    <row r="72" spans="1:7" ht="15.75" thickBot="1">
      <c r="A72" s="278"/>
      <c r="B72" s="110"/>
      <c r="C72" s="278"/>
      <c r="D72" s="110"/>
      <c r="E72" s="81"/>
      <c r="F72" s="112"/>
      <c r="G72" s="11"/>
    </row>
    <row r="73" spans="1:7" ht="16.5" thickBot="1" thickTop="1">
      <c r="A73" s="294" t="s">
        <v>2</v>
      </c>
      <c r="B73" s="386" t="s">
        <v>32</v>
      </c>
      <c r="C73" s="387"/>
      <c r="D73" s="294" t="s">
        <v>33</v>
      </c>
      <c r="E73" s="295" t="s">
        <v>27</v>
      </c>
      <c r="F73" s="112"/>
      <c r="G73" s="9"/>
    </row>
    <row r="74" spans="1:6" ht="16.5" thickBot="1" thickTop="1">
      <c r="A74" s="278"/>
      <c r="B74" s="110"/>
      <c r="C74" s="278"/>
      <c r="D74" s="110"/>
      <c r="E74" s="81"/>
      <c r="F74" s="112"/>
    </row>
    <row r="75" spans="1:6" ht="15.75" thickBot="1">
      <c r="A75" s="115" t="s">
        <v>9</v>
      </c>
      <c r="B75" s="115" t="s">
        <v>3</v>
      </c>
      <c r="C75" s="115" t="s">
        <v>6</v>
      </c>
      <c r="D75" s="115" t="s">
        <v>7</v>
      </c>
      <c r="E75" s="83" t="s">
        <v>8</v>
      </c>
      <c r="F75" s="116" t="s">
        <v>10</v>
      </c>
    </row>
    <row r="76" spans="1:6" ht="15">
      <c r="A76" s="117" t="s">
        <v>1</v>
      </c>
      <c r="B76" s="118" t="s">
        <v>111</v>
      </c>
      <c r="C76" s="117" t="s">
        <v>34</v>
      </c>
      <c r="D76" s="117">
        <v>16</v>
      </c>
      <c r="E76" s="89" t="s">
        <v>303</v>
      </c>
      <c r="F76" s="119">
        <v>50</v>
      </c>
    </row>
    <row r="77" spans="1:6" ht="15">
      <c r="A77" s="120" t="s">
        <v>11</v>
      </c>
      <c r="B77" s="121" t="s">
        <v>304</v>
      </c>
      <c r="C77" s="120" t="s">
        <v>87</v>
      </c>
      <c r="D77" s="120">
        <v>119</v>
      </c>
      <c r="E77" s="90" t="s">
        <v>305</v>
      </c>
      <c r="F77" s="122">
        <v>45</v>
      </c>
    </row>
    <row r="78" spans="1:6" ht="15">
      <c r="A78" s="120" t="s">
        <v>15</v>
      </c>
      <c r="B78" s="121" t="s">
        <v>306</v>
      </c>
      <c r="C78" s="120" t="s">
        <v>14</v>
      </c>
      <c r="D78" s="120">
        <v>71</v>
      </c>
      <c r="E78" s="90" t="s">
        <v>307</v>
      </c>
      <c r="F78" s="122">
        <v>42</v>
      </c>
    </row>
    <row r="79" spans="1:6" ht="15">
      <c r="A79" s="120" t="s">
        <v>16</v>
      </c>
      <c r="B79" s="121" t="s">
        <v>107</v>
      </c>
      <c r="C79" s="120" t="s">
        <v>14</v>
      </c>
      <c r="D79" s="120">
        <v>106</v>
      </c>
      <c r="E79" s="90" t="s">
        <v>308</v>
      </c>
      <c r="F79" s="122">
        <v>40</v>
      </c>
    </row>
    <row r="80" spans="1:6" ht="15">
      <c r="A80" s="120" t="s">
        <v>17</v>
      </c>
      <c r="B80" s="121" t="s">
        <v>160</v>
      </c>
      <c r="C80" s="120" t="s">
        <v>87</v>
      </c>
      <c r="D80" s="120">
        <v>59</v>
      </c>
      <c r="E80" s="90" t="s">
        <v>309</v>
      </c>
      <c r="F80" s="122">
        <v>39</v>
      </c>
    </row>
    <row r="81" spans="1:6" ht="15">
      <c r="A81" s="124"/>
      <c r="B81" s="123"/>
      <c r="C81" s="124"/>
      <c r="D81" s="124"/>
      <c r="E81" s="85"/>
      <c r="F81" s="293"/>
    </row>
    <row r="82" spans="1:6" ht="15.75" thickBot="1">
      <c r="A82" s="278"/>
      <c r="F82" s="112"/>
    </row>
    <row r="83" spans="1:6" ht="16.5" thickBot="1" thickTop="1">
      <c r="A83" s="294" t="s">
        <v>2</v>
      </c>
      <c r="B83" s="386" t="s">
        <v>32</v>
      </c>
      <c r="C83" s="387"/>
      <c r="D83" s="294" t="s">
        <v>33</v>
      </c>
      <c r="E83" s="295" t="s">
        <v>28</v>
      </c>
      <c r="F83" s="112"/>
    </row>
    <row r="84" spans="1:6" ht="16.5" thickBot="1" thickTop="1">
      <c r="A84" s="278"/>
      <c r="B84" s="110"/>
      <c r="C84" s="278"/>
      <c r="D84" s="110"/>
      <c r="E84" s="81"/>
      <c r="F84" s="112"/>
    </row>
    <row r="85" spans="1:6" ht="15.75" thickBot="1">
      <c r="A85" s="115" t="s">
        <v>9</v>
      </c>
      <c r="B85" s="115" t="s">
        <v>3</v>
      </c>
      <c r="C85" s="115" t="s">
        <v>6</v>
      </c>
      <c r="D85" s="115" t="s">
        <v>7</v>
      </c>
      <c r="E85" s="83" t="s">
        <v>8</v>
      </c>
      <c r="F85" s="116" t="s">
        <v>10</v>
      </c>
    </row>
    <row r="86" spans="1:6" ht="15">
      <c r="A86" s="117" t="s">
        <v>1</v>
      </c>
      <c r="B86" s="118" t="s">
        <v>165</v>
      </c>
      <c r="C86" s="117" t="s">
        <v>14</v>
      </c>
      <c r="D86" s="117">
        <v>117</v>
      </c>
      <c r="E86" s="89" t="s">
        <v>310</v>
      </c>
      <c r="F86" s="119">
        <v>50</v>
      </c>
    </row>
    <row r="87" spans="1:6" ht="15">
      <c r="A87" s="120" t="s">
        <v>11</v>
      </c>
      <c r="B87" s="121" t="s">
        <v>167</v>
      </c>
      <c r="C87" s="120" t="s">
        <v>91</v>
      </c>
      <c r="D87" s="120">
        <v>92</v>
      </c>
      <c r="E87" s="90" t="s">
        <v>311</v>
      </c>
      <c r="F87" s="122">
        <v>45</v>
      </c>
    </row>
    <row r="88" spans="1:6" ht="15">
      <c r="A88" s="278"/>
      <c r="B88" s="124"/>
      <c r="C88" s="123"/>
      <c r="D88" s="124"/>
      <c r="E88" s="85"/>
      <c r="F88" s="128"/>
    </row>
    <row r="89" spans="1:7" ht="15">
      <c r="A89" s="278"/>
      <c r="B89" s="124"/>
      <c r="C89" s="123"/>
      <c r="D89" s="135"/>
      <c r="E89" s="85"/>
      <c r="F89" s="128"/>
      <c r="G89" s="9"/>
    </row>
    <row r="90" spans="1:7" ht="15.75" thickBot="1">
      <c r="A90" s="125"/>
      <c r="B90" s="126"/>
      <c r="C90" s="125"/>
      <c r="D90" s="126"/>
      <c r="E90" s="84"/>
      <c r="F90" s="127"/>
      <c r="G90" s="9"/>
    </row>
    <row r="91" spans="1:7" ht="16.5" thickBot="1" thickTop="1">
      <c r="A91" s="123"/>
      <c r="B91" s="124"/>
      <c r="C91" s="123"/>
      <c r="D91" s="124"/>
      <c r="E91" s="85"/>
      <c r="F91" s="128"/>
      <c r="G91" s="11"/>
    </row>
    <row r="92" spans="1:7" ht="15.75" thickTop="1">
      <c r="A92" s="278"/>
      <c r="B92" s="110"/>
      <c r="C92" s="278"/>
      <c r="D92" s="110"/>
      <c r="E92" s="81"/>
      <c r="F92" s="112"/>
      <c r="G92" s="9"/>
    </row>
    <row r="93" spans="1:6" ht="15.75" thickBot="1">
      <c r="A93" s="278"/>
      <c r="B93" s="110"/>
      <c r="C93" s="278"/>
      <c r="D93" s="110"/>
      <c r="E93" s="81"/>
      <c r="F93" s="112"/>
    </row>
    <row r="94" spans="1:6" ht="16.5" thickBot="1" thickTop="1">
      <c r="A94" s="298" t="s">
        <v>2</v>
      </c>
      <c r="B94" s="388" t="s">
        <v>72</v>
      </c>
      <c r="C94" s="387"/>
      <c r="D94" s="298" t="s">
        <v>18</v>
      </c>
      <c r="E94" s="299" t="s">
        <v>78</v>
      </c>
      <c r="F94" s="112"/>
    </row>
    <row r="95" spans="1:6" ht="16.5" thickBot="1" thickTop="1">
      <c r="A95" s="278"/>
      <c r="B95" s="110"/>
      <c r="C95" s="278"/>
      <c r="D95" s="110"/>
      <c r="E95" s="81"/>
      <c r="F95" s="112"/>
    </row>
    <row r="96" spans="1:6" ht="15.75" thickBot="1">
      <c r="A96" s="277" t="s">
        <v>9</v>
      </c>
      <c r="B96" s="137" t="s">
        <v>3</v>
      </c>
      <c r="C96" s="137" t="s">
        <v>6</v>
      </c>
      <c r="D96" s="137" t="s">
        <v>7</v>
      </c>
      <c r="E96" s="87" t="s">
        <v>8</v>
      </c>
      <c r="F96" s="116" t="s">
        <v>10</v>
      </c>
    </row>
    <row r="97" spans="1:6" ht="15">
      <c r="A97" s="117" t="s">
        <v>1</v>
      </c>
      <c r="B97" s="118" t="s">
        <v>112</v>
      </c>
      <c r="C97" s="120" t="s">
        <v>34</v>
      </c>
      <c r="D97" s="120">
        <v>80</v>
      </c>
      <c r="E97" s="90" t="s">
        <v>312</v>
      </c>
      <c r="F97" s="122">
        <v>50</v>
      </c>
    </row>
    <row r="98" spans="1:6" ht="15">
      <c r="A98" s="124"/>
      <c r="B98" s="123"/>
      <c r="C98" s="124"/>
      <c r="D98" s="124"/>
      <c r="E98" s="85"/>
      <c r="F98" s="293"/>
    </row>
    <row r="99" spans="1:6" ht="15.75" thickBot="1">
      <c r="A99" s="278"/>
      <c r="B99" s="110"/>
      <c r="C99" s="278"/>
      <c r="D99" s="110"/>
      <c r="E99" s="81"/>
      <c r="F99" s="112"/>
    </row>
    <row r="100" spans="1:22" ht="16.5" thickBot="1" thickTop="1">
      <c r="A100" s="298" t="s">
        <v>2</v>
      </c>
      <c r="B100" s="388" t="s">
        <v>72</v>
      </c>
      <c r="C100" s="387"/>
      <c r="D100" s="298" t="s">
        <v>18</v>
      </c>
      <c r="E100" s="299" t="s">
        <v>79</v>
      </c>
      <c r="F100" s="112"/>
      <c r="G100" s="9"/>
      <c r="V100" s="28"/>
    </row>
    <row r="101" spans="1:7" ht="16.5" thickBot="1" thickTop="1">
      <c r="A101" s="278"/>
      <c r="B101" s="110"/>
      <c r="C101" s="278"/>
      <c r="D101" s="110"/>
      <c r="E101" s="81"/>
      <c r="F101" s="112"/>
      <c r="G101" s="9"/>
    </row>
    <row r="102" spans="1:7" ht="15.75" thickBot="1">
      <c r="A102" s="137" t="s">
        <v>9</v>
      </c>
      <c r="B102" s="137" t="s">
        <v>3</v>
      </c>
      <c r="C102" s="137" t="s">
        <v>6</v>
      </c>
      <c r="D102" s="137" t="s">
        <v>7</v>
      </c>
      <c r="E102" s="87" t="s">
        <v>8</v>
      </c>
      <c r="F102" s="116" t="s">
        <v>10</v>
      </c>
      <c r="G102" s="18"/>
    </row>
    <row r="103" spans="1:6" ht="15">
      <c r="A103" s="120" t="s">
        <v>1</v>
      </c>
      <c r="B103" s="121" t="s">
        <v>186</v>
      </c>
      <c r="C103" s="120" t="s">
        <v>187</v>
      </c>
      <c r="D103" s="120">
        <v>81</v>
      </c>
      <c r="E103" s="90" t="s">
        <v>313</v>
      </c>
      <c r="F103" s="122">
        <v>50</v>
      </c>
    </row>
    <row r="104" spans="1:6" ht="15">
      <c r="A104" s="120" t="s">
        <v>11</v>
      </c>
      <c r="B104" s="121" t="s">
        <v>110</v>
      </c>
      <c r="C104" s="120" t="s">
        <v>94</v>
      </c>
      <c r="D104" s="120">
        <v>84</v>
      </c>
      <c r="E104" s="90" t="s">
        <v>314</v>
      </c>
      <c r="F104" s="122">
        <v>45</v>
      </c>
    </row>
    <row r="105" spans="1:6" ht="15">
      <c r="A105" s="124"/>
      <c r="B105" s="123"/>
      <c r="C105" s="124"/>
      <c r="D105" s="124"/>
      <c r="E105" s="85"/>
      <c r="F105" s="293"/>
    </row>
    <row r="106" spans="1:6" ht="15">
      <c r="A106" s="124"/>
      <c r="B106" s="123"/>
      <c r="C106" s="124"/>
      <c r="D106" s="124"/>
      <c r="E106" s="85"/>
      <c r="F106" s="293"/>
    </row>
    <row r="107" spans="1:6" ht="15.75" thickBot="1">
      <c r="A107" s="125"/>
      <c r="B107" s="126"/>
      <c r="C107" s="125"/>
      <c r="D107" s="126"/>
      <c r="E107" s="84"/>
      <c r="F107" s="127"/>
    </row>
    <row r="108" spans="1:6" ht="15.75" thickTop="1">
      <c r="A108" s="123"/>
      <c r="B108" s="124"/>
      <c r="C108" s="123"/>
      <c r="D108" s="124"/>
      <c r="E108" s="85"/>
      <c r="F108" s="128"/>
    </row>
    <row r="109" spans="1:6" ht="15">
      <c r="A109" s="278"/>
      <c r="B109" s="110"/>
      <c r="C109" s="278"/>
      <c r="D109" s="110"/>
      <c r="E109" s="81"/>
      <c r="F109" s="112"/>
    </row>
    <row r="110" spans="1:6" ht="15.75" thickBot="1">
      <c r="A110" s="278"/>
      <c r="B110" s="110"/>
      <c r="C110" s="278"/>
      <c r="D110" s="110"/>
      <c r="E110" s="81"/>
      <c r="F110" s="112"/>
    </row>
    <row r="111" spans="1:6" ht="16.5" thickBot="1" thickTop="1">
      <c r="A111" s="294" t="s">
        <v>2</v>
      </c>
      <c r="B111" s="386" t="s">
        <v>19</v>
      </c>
      <c r="C111" s="387"/>
      <c r="D111" s="294" t="s">
        <v>20</v>
      </c>
      <c r="E111" s="295" t="s">
        <v>36</v>
      </c>
      <c r="F111" s="112"/>
    </row>
    <row r="112" spans="1:6" ht="16.5" thickBot="1" thickTop="1">
      <c r="A112" s="278"/>
      <c r="B112" s="110"/>
      <c r="C112" s="278"/>
      <c r="D112" s="110"/>
      <c r="E112" s="81"/>
      <c r="F112" s="112"/>
    </row>
    <row r="113" spans="1:6" ht="15.75" thickBot="1">
      <c r="A113" s="115" t="s">
        <v>9</v>
      </c>
      <c r="B113" s="115" t="s">
        <v>3</v>
      </c>
      <c r="C113" s="115" t="s">
        <v>6</v>
      </c>
      <c r="D113" s="115" t="s">
        <v>7</v>
      </c>
      <c r="E113" s="83" t="s">
        <v>8</v>
      </c>
      <c r="F113" s="116" t="s">
        <v>10</v>
      </c>
    </row>
    <row r="114" spans="1:6" ht="15">
      <c r="A114" s="117" t="s">
        <v>1</v>
      </c>
      <c r="B114" s="121" t="s">
        <v>253</v>
      </c>
      <c r="C114" s="120" t="s">
        <v>408</v>
      </c>
      <c r="D114" s="120">
        <v>115</v>
      </c>
      <c r="E114" s="90" t="s">
        <v>315</v>
      </c>
      <c r="F114" s="119">
        <v>50</v>
      </c>
    </row>
    <row r="115" spans="1:6" ht="15">
      <c r="A115" s="120" t="s">
        <v>11</v>
      </c>
      <c r="B115" s="121" t="s">
        <v>121</v>
      </c>
      <c r="C115" s="120" t="s">
        <v>88</v>
      </c>
      <c r="D115" s="120">
        <v>96</v>
      </c>
      <c r="E115" s="90" t="s">
        <v>316</v>
      </c>
      <c r="F115" s="122">
        <v>45</v>
      </c>
    </row>
    <row r="116" spans="1:6" ht="15">
      <c r="A116" s="120" t="s">
        <v>15</v>
      </c>
      <c r="B116" s="121" t="s">
        <v>118</v>
      </c>
      <c r="C116" s="120" t="s">
        <v>22</v>
      </c>
      <c r="D116" s="120">
        <v>78</v>
      </c>
      <c r="E116" s="90" t="s">
        <v>317</v>
      </c>
      <c r="F116" s="122">
        <v>42</v>
      </c>
    </row>
    <row r="117" spans="1:6" ht="15">
      <c r="A117" s="120" t="s">
        <v>16</v>
      </c>
      <c r="B117" s="121" t="s">
        <v>119</v>
      </c>
      <c r="C117" s="120" t="s">
        <v>23</v>
      </c>
      <c r="D117" s="120">
        <v>61</v>
      </c>
      <c r="E117" s="90" t="s">
        <v>318</v>
      </c>
      <c r="F117" s="122">
        <v>40</v>
      </c>
    </row>
    <row r="118" spans="1:6" ht="15">
      <c r="A118" s="120" t="s">
        <v>17</v>
      </c>
      <c r="B118" s="121" t="s">
        <v>192</v>
      </c>
      <c r="C118" s="120" t="s">
        <v>24</v>
      </c>
      <c r="D118" s="120">
        <v>151</v>
      </c>
      <c r="E118" s="90" t="s">
        <v>323</v>
      </c>
      <c r="F118" s="122">
        <v>39</v>
      </c>
    </row>
    <row r="119" spans="1:6" ht="15">
      <c r="A119" s="120" t="s">
        <v>46</v>
      </c>
      <c r="B119" s="121" t="s">
        <v>324</v>
      </c>
      <c r="C119" s="120" t="s">
        <v>410</v>
      </c>
      <c r="D119" s="120">
        <v>93</v>
      </c>
      <c r="E119" s="90" t="s">
        <v>325</v>
      </c>
      <c r="F119" s="122">
        <v>38</v>
      </c>
    </row>
    <row r="120" spans="1:6" ht="15">
      <c r="A120" s="120" t="s">
        <v>47</v>
      </c>
      <c r="B120" s="121" t="s">
        <v>197</v>
      </c>
      <c r="C120" s="120" t="s">
        <v>198</v>
      </c>
      <c r="D120" s="120">
        <v>69</v>
      </c>
      <c r="E120" s="90" t="s">
        <v>322</v>
      </c>
      <c r="F120" s="122">
        <v>37</v>
      </c>
    </row>
    <row r="121" spans="1:6" ht="15">
      <c r="A121" s="120" t="s">
        <v>43</v>
      </c>
      <c r="B121" s="121" t="s">
        <v>261</v>
      </c>
      <c r="C121" s="120" t="s">
        <v>262</v>
      </c>
      <c r="D121" s="120">
        <v>63</v>
      </c>
      <c r="E121" s="90" t="s">
        <v>320</v>
      </c>
      <c r="F121" s="122">
        <v>36</v>
      </c>
    </row>
    <row r="122" spans="1:6" ht="15">
      <c r="A122" s="120" t="s">
        <v>44</v>
      </c>
      <c r="B122" s="121" t="s">
        <v>120</v>
      </c>
      <c r="C122" s="120" t="s">
        <v>24</v>
      </c>
      <c r="D122" s="120">
        <v>65</v>
      </c>
      <c r="E122" s="90" t="s">
        <v>319</v>
      </c>
      <c r="F122" s="122">
        <v>35</v>
      </c>
    </row>
    <row r="123" spans="1:6" ht="15">
      <c r="A123" s="120" t="s">
        <v>45</v>
      </c>
      <c r="B123" s="121" t="s">
        <v>194</v>
      </c>
      <c r="C123" s="120" t="s">
        <v>195</v>
      </c>
      <c r="D123" s="120">
        <v>7</v>
      </c>
      <c r="E123" s="90" t="s">
        <v>321</v>
      </c>
      <c r="F123" s="122">
        <v>34</v>
      </c>
    </row>
    <row r="124" spans="1:6" ht="15">
      <c r="A124" s="124"/>
      <c r="B124" s="123"/>
      <c r="C124" s="124"/>
      <c r="D124" s="124"/>
      <c r="E124" s="85"/>
      <c r="F124" s="293"/>
    </row>
    <row r="125" spans="1:6" ht="15.75" thickBot="1">
      <c r="A125" s="278"/>
      <c r="F125" s="112"/>
    </row>
    <row r="126" spans="1:6" ht="16.5" thickBot="1" thickTop="1">
      <c r="A126" s="294" t="s">
        <v>2</v>
      </c>
      <c r="B126" s="296" t="s">
        <v>19</v>
      </c>
      <c r="C126" s="300"/>
      <c r="D126" s="294" t="s">
        <v>20</v>
      </c>
      <c r="E126" s="295" t="s">
        <v>37</v>
      </c>
      <c r="F126" s="112"/>
    </row>
    <row r="127" spans="1:6" ht="16.5" thickBot="1" thickTop="1">
      <c r="A127" s="278"/>
      <c r="F127" s="112"/>
    </row>
    <row r="128" spans="1:6" ht="15.75" thickBot="1">
      <c r="A128" s="115" t="s">
        <v>9</v>
      </c>
      <c r="B128" s="115" t="s">
        <v>3</v>
      </c>
      <c r="C128" s="115" t="s">
        <v>6</v>
      </c>
      <c r="D128" s="115" t="s">
        <v>7</v>
      </c>
      <c r="E128" s="83" t="s">
        <v>8</v>
      </c>
      <c r="F128" s="116" t="s">
        <v>10</v>
      </c>
    </row>
    <row r="129" spans="1:6" ht="15">
      <c r="A129" s="117" t="s">
        <v>1</v>
      </c>
      <c r="B129" s="118" t="s">
        <v>200</v>
      </c>
      <c r="C129" s="117" t="s">
        <v>114</v>
      </c>
      <c r="D129" s="117">
        <v>89</v>
      </c>
      <c r="E129" s="89" t="s">
        <v>321</v>
      </c>
      <c r="F129" s="119">
        <v>50</v>
      </c>
    </row>
    <row r="130" spans="1:6" ht="15">
      <c r="A130" s="120" t="s">
        <v>11</v>
      </c>
      <c r="B130" s="121" t="s">
        <v>327</v>
      </c>
      <c r="C130" s="120" t="s">
        <v>326</v>
      </c>
      <c r="D130" s="120">
        <v>104</v>
      </c>
      <c r="E130" s="90" t="s">
        <v>328</v>
      </c>
      <c r="F130" s="122">
        <v>45</v>
      </c>
    </row>
    <row r="131" spans="1:6" ht="15">
      <c r="A131" s="124"/>
      <c r="B131" s="123"/>
      <c r="C131" s="124"/>
      <c r="D131" s="124"/>
      <c r="E131" s="85"/>
      <c r="F131" s="293"/>
    </row>
    <row r="132" spans="1:6" ht="15.75" thickBot="1">
      <c r="A132" s="125"/>
      <c r="B132" s="126"/>
      <c r="C132" s="125"/>
      <c r="D132" s="126"/>
      <c r="E132" s="84"/>
      <c r="F132" s="127"/>
    </row>
    <row r="133" spans="1:6" ht="15.75" thickTop="1">
      <c r="A133" s="123"/>
      <c r="B133" s="124"/>
      <c r="C133" s="123"/>
      <c r="D133" s="124"/>
      <c r="E133" s="85"/>
      <c r="F133" s="128"/>
    </row>
    <row r="134" spans="1:6" ht="15">
      <c r="A134" s="278"/>
      <c r="B134" s="110"/>
      <c r="C134" s="278"/>
      <c r="D134" s="110"/>
      <c r="E134" s="81"/>
      <c r="F134" s="112"/>
    </row>
    <row r="135" spans="1:6" ht="15.75" thickBot="1">
      <c r="A135" s="278"/>
      <c r="B135" s="110"/>
      <c r="C135" s="278"/>
      <c r="D135" s="110"/>
      <c r="E135" s="81"/>
      <c r="F135" s="112"/>
    </row>
    <row r="136" spans="1:6" ht="16.5" thickBot="1" thickTop="1">
      <c r="A136" s="294" t="s">
        <v>2</v>
      </c>
      <c r="B136" s="296" t="s">
        <v>25</v>
      </c>
      <c r="C136" s="300"/>
      <c r="D136" s="294" t="s">
        <v>18</v>
      </c>
      <c r="E136" s="295" t="s">
        <v>36</v>
      </c>
      <c r="F136" s="112"/>
    </row>
    <row r="137" spans="1:6" ht="16.5" thickBot="1" thickTop="1">
      <c r="A137" s="278"/>
      <c r="B137" s="110"/>
      <c r="C137" s="278"/>
      <c r="D137" s="110"/>
      <c r="E137" s="81"/>
      <c r="F137" s="112"/>
    </row>
    <row r="138" spans="1:6" ht="15.75" thickBot="1">
      <c r="A138" s="115" t="s">
        <v>9</v>
      </c>
      <c r="B138" s="115" t="s">
        <v>3</v>
      </c>
      <c r="C138" s="115" t="s">
        <v>6</v>
      </c>
      <c r="D138" s="115" t="s">
        <v>7</v>
      </c>
      <c r="E138" s="83" t="s">
        <v>8</v>
      </c>
      <c r="F138" s="116" t="s">
        <v>10</v>
      </c>
    </row>
    <row r="139" spans="1:6" ht="15">
      <c r="A139" s="117" t="s">
        <v>1</v>
      </c>
      <c r="B139" s="118" t="s">
        <v>202</v>
      </c>
      <c r="C139" s="117" t="s">
        <v>203</v>
      </c>
      <c r="D139" s="117">
        <v>85</v>
      </c>
      <c r="E139" s="89" t="s">
        <v>329</v>
      </c>
      <c r="F139" s="119">
        <v>50</v>
      </c>
    </row>
    <row r="140" spans="1:6" ht="15">
      <c r="A140" s="120" t="s">
        <v>11</v>
      </c>
      <c r="B140" s="121" t="s">
        <v>213</v>
      </c>
      <c r="C140" s="120" t="s">
        <v>21</v>
      </c>
      <c r="D140" s="120">
        <v>29</v>
      </c>
      <c r="E140" s="90" t="s">
        <v>330</v>
      </c>
      <c r="F140" s="122">
        <v>45</v>
      </c>
    </row>
    <row r="141" spans="1:6" ht="15">
      <c r="A141" s="120" t="s">
        <v>15</v>
      </c>
      <c r="B141" s="121" t="s">
        <v>331</v>
      </c>
      <c r="C141" s="120" t="s">
        <v>332</v>
      </c>
      <c r="D141" s="120">
        <v>10</v>
      </c>
      <c r="E141" s="90" t="s">
        <v>333</v>
      </c>
      <c r="F141" s="122">
        <v>42</v>
      </c>
    </row>
    <row r="142" spans="1:6" ht="15">
      <c r="A142" s="110"/>
      <c r="B142" s="123"/>
      <c r="C142" s="110"/>
      <c r="D142" s="124"/>
      <c r="E142" s="81"/>
      <c r="F142" s="293"/>
    </row>
    <row r="143" spans="1:6" ht="15.75" thickBot="1">
      <c r="A143" s="278"/>
      <c r="B143" s="110"/>
      <c r="C143" s="278"/>
      <c r="D143" s="110"/>
      <c r="E143" s="81"/>
      <c r="F143" s="112"/>
    </row>
    <row r="144" spans="1:6" ht="16.5" thickBot="1" thickTop="1">
      <c r="A144" s="294" t="s">
        <v>2</v>
      </c>
      <c r="B144" s="296" t="s">
        <v>25</v>
      </c>
      <c r="C144" s="300"/>
      <c r="D144" s="294" t="s">
        <v>18</v>
      </c>
      <c r="E144" s="295" t="s">
        <v>37</v>
      </c>
      <c r="F144" s="112"/>
    </row>
    <row r="145" spans="1:6" ht="16.5" thickBot="1" thickTop="1">
      <c r="A145" s="278"/>
      <c r="B145" s="110"/>
      <c r="C145" s="278"/>
      <c r="D145" s="110"/>
      <c r="E145" s="81"/>
      <c r="F145" s="112"/>
    </row>
    <row r="146" spans="1:6" ht="15.75" thickBot="1">
      <c r="A146" s="115" t="s">
        <v>9</v>
      </c>
      <c r="B146" s="115" t="s">
        <v>3</v>
      </c>
      <c r="C146" s="115" t="s">
        <v>6</v>
      </c>
      <c r="D146" s="115" t="s">
        <v>7</v>
      </c>
      <c r="E146" s="83" t="s">
        <v>8</v>
      </c>
      <c r="F146" s="116" t="s">
        <v>10</v>
      </c>
    </row>
    <row r="147" spans="1:6" ht="15">
      <c r="A147" s="117" t="s">
        <v>1</v>
      </c>
      <c r="B147" s="139" t="s">
        <v>115</v>
      </c>
      <c r="C147" s="117" t="s">
        <v>26</v>
      </c>
      <c r="D147" s="117">
        <v>102</v>
      </c>
      <c r="E147" s="89" t="s">
        <v>334</v>
      </c>
      <c r="F147" s="140">
        <v>50</v>
      </c>
    </row>
    <row r="148" spans="1:6" ht="15">
      <c r="A148" s="120" t="s">
        <v>11</v>
      </c>
      <c r="B148" s="134" t="s">
        <v>116</v>
      </c>
      <c r="C148" s="120" t="s">
        <v>117</v>
      </c>
      <c r="D148" s="120">
        <v>25</v>
      </c>
      <c r="E148" s="90" t="s">
        <v>271</v>
      </c>
      <c r="F148" s="141">
        <v>45</v>
      </c>
    </row>
    <row r="149" spans="1:6" ht="15">
      <c r="A149" s="278"/>
      <c r="B149" s="124"/>
      <c r="C149" s="123"/>
      <c r="D149" s="124"/>
      <c r="E149" s="85"/>
      <c r="F149" s="128"/>
    </row>
    <row r="150" spans="1:6" ht="15">
      <c r="A150" s="278"/>
      <c r="B150" s="124"/>
      <c r="C150" s="123"/>
      <c r="D150" s="124"/>
      <c r="E150" s="85"/>
      <c r="F150" s="128"/>
    </row>
    <row r="151" spans="1:6" ht="15.75" thickBot="1">
      <c r="A151" s="142"/>
      <c r="B151" s="143"/>
      <c r="C151" s="142"/>
      <c r="D151" s="143"/>
      <c r="E151" s="88"/>
      <c r="F151" s="144"/>
    </row>
    <row r="152" spans="1:6" ht="15.75" thickTop="1">
      <c r="A152" s="123"/>
      <c r="B152" s="124"/>
      <c r="C152" s="123"/>
      <c r="D152" s="124"/>
      <c r="E152" s="85"/>
      <c r="F152" s="128"/>
    </row>
    <row r="153" spans="1:6" ht="15">
      <c r="A153" s="123"/>
      <c r="B153" s="124"/>
      <c r="C153" s="123"/>
      <c r="D153" s="124"/>
      <c r="E153" s="85"/>
      <c r="F153" s="128"/>
    </row>
    <row r="154" spans="1:6" ht="15.75" thickBot="1">
      <c r="A154" s="278"/>
      <c r="B154" s="110"/>
      <c r="C154" s="278"/>
      <c r="D154" s="110"/>
      <c r="E154" s="81"/>
      <c r="F154" s="112"/>
    </row>
    <row r="155" spans="1:6" ht="16.5" thickBot="1">
      <c r="A155" s="145" t="s">
        <v>38</v>
      </c>
      <c r="B155" s="146"/>
      <c r="C155" s="145">
        <f>SUM(C156:C157)</f>
        <v>50</v>
      </c>
      <c r="D155" s="110"/>
      <c r="E155" s="81"/>
      <c r="F155" s="112"/>
    </row>
    <row r="156" spans="1:6" ht="15.75" thickBot="1">
      <c r="A156" s="278"/>
      <c r="B156" s="147" t="s">
        <v>39</v>
      </c>
      <c r="C156" s="148">
        <f>COUNT(F139:F141,F114:F123,F97,F76:F80,F49:F55,F27:F31,F10:F11)</f>
        <v>33</v>
      </c>
      <c r="D156" s="110"/>
      <c r="E156" s="81"/>
      <c r="F156" s="112"/>
    </row>
    <row r="157" spans="1:6" ht="15.75" thickBot="1">
      <c r="A157" s="278"/>
      <c r="B157" s="147" t="s">
        <v>40</v>
      </c>
      <c r="C157" s="148">
        <f>COUNT(F147:F148,F103:F104,F86:F87,F61:F66,F37:F39,F129:F130)</f>
        <v>17</v>
      </c>
      <c r="D157" s="110"/>
      <c r="E157" s="81"/>
      <c r="F157" s="112"/>
    </row>
  </sheetData>
  <sheetProtection password="D80B" sheet="1" selectLockedCells="1"/>
  <mergeCells count="11">
    <mergeCell ref="B100:C100"/>
    <mergeCell ref="B111:C111"/>
    <mergeCell ref="B14:C14"/>
    <mergeCell ref="B24:C24"/>
    <mergeCell ref="B34:C34"/>
    <mergeCell ref="A3:F3"/>
    <mergeCell ref="B7:C7"/>
    <mergeCell ref="B46:C46"/>
    <mergeCell ref="B73:C73"/>
    <mergeCell ref="B83:C83"/>
    <mergeCell ref="B94:C94"/>
  </mergeCells>
  <printOptions/>
  <pageMargins left="1.06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&amp;C&amp;F</oddHeader>
    <oddFooter>&amp;CStranica &amp;P</oddFooter>
  </headerFooter>
  <rowBreaks count="3" manualBreakCount="3">
    <brk id="42" max="6" man="1"/>
    <brk id="90" max="6" man="1"/>
    <brk id="132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53"/>
  <sheetViews>
    <sheetView showGridLines="0" view="pageBreakPreview" zoomScaleNormal="75" zoomScaleSheetLayoutView="100" zoomScalePageLayoutView="75" workbookViewId="0" topLeftCell="A139">
      <selection activeCell="C78" sqref="C78"/>
    </sheetView>
  </sheetViews>
  <sheetFormatPr defaultColWidth="9.140625" defaultRowHeight="15"/>
  <cols>
    <col min="1" max="1" width="14.421875" style="0" customWidth="1"/>
    <col min="2" max="2" width="18.140625" style="2" customWidth="1"/>
    <col min="3" max="3" width="9.421875" style="0" bestFit="1" customWidth="1"/>
    <col min="4" max="4" width="15.00390625" style="2" bestFit="1" customWidth="1"/>
    <col min="5" max="5" width="12.7109375" style="110" bestFit="1" customWidth="1"/>
    <col min="6" max="6" width="9.140625" style="12" customWidth="1"/>
    <col min="7" max="7" width="9.140625" style="2" hidden="1" customWidth="1"/>
  </cols>
  <sheetData>
    <row r="1" ht="15">
      <c r="F1" s="2"/>
    </row>
    <row r="3" spans="1:6" ht="18.75">
      <c r="A3" s="378" t="s">
        <v>50</v>
      </c>
      <c r="B3" s="357"/>
      <c r="C3" s="357"/>
      <c r="D3" s="357"/>
      <c r="E3" s="357"/>
      <c r="F3" s="357"/>
    </row>
    <row r="6" ht="15.75" thickBot="1"/>
    <row r="7" spans="1:5" ht="16.5" thickBot="1" thickTop="1">
      <c r="A7" s="29" t="s">
        <v>2</v>
      </c>
      <c r="B7" s="389" t="s">
        <v>0</v>
      </c>
      <c r="C7" s="390"/>
      <c r="D7" s="29" t="s">
        <v>5</v>
      </c>
      <c r="E7" s="331" t="s">
        <v>27</v>
      </c>
    </row>
    <row r="8" ht="16.5" thickBot="1" thickTop="1"/>
    <row r="9" spans="1:6" ht="15.75" thickBot="1">
      <c r="A9" s="4" t="s">
        <v>9</v>
      </c>
      <c r="B9" s="4" t="s">
        <v>3</v>
      </c>
      <c r="C9" s="4" t="s">
        <v>6</v>
      </c>
      <c r="D9" s="4" t="s">
        <v>7</v>
      </c>
      <c r="E9" s="332" t="s">
        <v>8</v>
      </c>
      <c r="F9" s="13" t="s">
        <v>10</v>
      </c>
    </row>
    <row r="10" spans="1:6" ht="15">
      <c r="A10" s="306" t="s">
        <v>1</v>
      </c>
      <c r="B10" s="6" t="s">
        <v>97</v>
      </c>
      <c r="C10" s="8" t="s">
        <v>85</v>
      </c>
      <c r="D10" s="8">
        <v>146</v>
      </c>
      <c r="E10" s="333">
        <v>0.018287037037037036</v>
      </c>
      <c r="F10" s="14">
        <v>50</v>
      </c>
    </row>
    <row r="12" ht="15.75" thickBot="1"/>
    <row r="13" spans="1:5" ht="16.5" thickBot="1" thickTop="1">
      <c r="A13" s="29" t="s">
        <v>2</v>
      </c>
      <c r="B13" s="389" t="s">
        <v>0</v>
      </c>
      <c r="C13" s="390"/>
      <c r="D13" s="29" t="s">
        <v>5</v>
      </c>
      <c r="E13" s="331" t="s">
        <v>28</v>
      </c>
    </row>
    <row r="14" ht="16.5" thickBot="1" thickTop="1"/>
    <row r="15" spans="1:11" ht="15.75" thickBot="1">
      <c r="A15" s="4" t="s">
        <v>9</v>
      </c>
      <c r="B15" s="4" t="s">
        <v>3</v>
      </c>
      <c r="C15" s="4" t="s">
        <v>6</v>
      </c>
      <c r="D15" s="4" t="s">
        <v>7</v>
      </c>
      <c r="E15" s="332" t="s">
        <v>8</v>
      </c>
      <c r="F15" s="13" t="s">
        <v>10</v>
      </c>
      <c r="H15" s="7"/>
      <c r="I15" s="9"/>
      <c r="J15" s="7"/>
      <c r="K15" s="9"/>
    </row>
    <row r="16" spans="1:11" ht="15">
      <c r="A16" s="8"/>
      <c r="B16" s="6"/>
      <c r="C16" s="8"/>
      <c r="D16" s="8"/>
      <c r="E16" s="333"/>
      <c r="F16" s="14"/>
      <c r="I16" s="2"/>
      <c r="K16" s="2"/>
    </row>
    <row r="18" ht="15.75" thickBot="1">
      <c r="G18" s="11"/>
    </row>
    <row r="19" spans="1:7" ht="16.5" thickBot="1" thickTop="1">
      <c r="A19" s="10"/>
      <c r="B19" s="11"/>
      <c r="C19" s="10"/>
      <c r="D19" s="11"/>
      <c r="E19" s="126"/>
      <c r="F19" s="15"/>
      <c r="G19" s="9"/>
    </row>
    <row r="20" spans="1:6" ht="15.75" thickTop="1">
      <c r="A20" s="7"/>
      <c r="B20" s="9"/>
      <c r="C20" s="7"/>
      <c r="D20" s="9"/>
      <c r="E20" s="124"/>
      <c r="F20" s="16"/>
    </row>
    <row r="22" ht="15.75" thickBot="1"/>
    <row r="23" spans="1:5" ht="16.5" thickBot="1" thickTop="1">
      <c r="A23" s="29" t="s">
        <v>2</v>
      </c>
      <c r="B23" s="389" t="s">
        <v>29</v>
      </c>
      <c r="C23" s="390"/>
      <c r="D23" s="29" t="s">
        <v>30</v>
      </c>
      <c r="E23" s="331" t="s">
        <v>27</v>
      </c>
    </row>
    <row r="24" ht="16.5" thickBot="1" thickTop="1"/>
    <row r="25" spans="1:6" ht="15.75" thickBot="1">
      <c r="A25" s="4" t="s">
        <v>9</v>
      </c>
      <c r="B25" s="4" t="s">
        <v>3</v>
      </c>
      <c r="C25" s="4" t="s">
        <v>6</v>
      </c>
      <c r="D25" s="4" t="s">
        <v>7</v>
      </c>
      <c r="E25" s="332" t="s">
        <v>8</v>
      </c>
      <c r="F25" s="13" t="s">
        <v>10</v>
      </c>
    </row>
    <row r="26" spans="1:6" ht="15">
      <c r="A26" s="117" t="s">
        <v>1</v>
      </c>
      <c r="B26" s="118" t="s">
        <v>99</v>
      </c>
      <c r="C26" s="117" t="s">
        <v>90</v>
      </c>
      <c r="D26" s="117">
        <v>83</v>
      </c>
      <c r="E26" s="89"/>
      <c r="F26" s="119">
        <v>50</v>
      </c>
    </row>
    <row r="27" spans="1:6" ht="15">
      <c r="A27" s="120" t="s">
        <v>11</v>
      </c>
      <c r="B27" s="121" t="s">
        <v>224</v>
      </c>
      <c r="C27" s="120" t="s">
        <v>90</v>
      </c>
      <c r="D27" s="120">
        <v>45</v>
      </c>
      <c r="E27" s="90"/>
      <c r="F27" s="122">
        <v>45</v>
      </c>
    </row>
    <row r="28" spans="1:6" ht="15">
      <c r="A28" s="303" t="s">
        <v>15</v>
      </c>
      <c r="B28" s="121" t="s">
        <v>102</v>
      </c>
      <c r="C28" s="120" t="s">
        <v>86</v>
      </c>
      <c r="D28" s="120">
        <v>60</v>
      </c>
      <c r="E28" s="90"/>
      <c r="F28" s="122">
        <v>42</v>
      </c>
    </row>
    <row r="29" spans="1:6" ht="15">
      <c r="A29" s="120" t="s">
        <v>16</v>
      </c>
      <c r="B29" s="121" t="s">
        <v>100</v>
      </c>
      <c r="C29" s="120" t="s">
        <v>90</v>
      </c>
      <c r="D29" s="120">
        <v>32</v>
      </c>
      <c r="E29" s="90"/>
      <c r="F29" s="122">
        <v>40</v>
      </c>
    </row>
    <row r="30" spans="1:6" ht="15">
      <c r="A30" s="124"/>
      <c r="B30" s="123"/>
      <c r="C30" s="124"/>
      <c r="D30" s="124"/>
      <c r="E30" s="85"/>
      <c r="F30" s="293"/>
    </row>
    <row r="31" ht="15.75" thickBot="1"/>
    <row r="32" spans="1:5" ht="16.5" thickBot="1" thickTop="1">
      <c r="A32" s="29" t="s">
        <v>2</v>
      </c>
      <c r="B32" s="389" t="s">
        <v>29</v>
      </c>
      <c r="C32" s="390"/>
      <c r="D32" s="29" t="s">
        <v>30</v>
      </c>
      <c r="E32" s="331" t="s">
        <v>28</v>
      </c>
    </row>
    <row r="33" ht="16.5" thickBot="1" thickTop="1"/>
    <row r="34" spans="1:7" ht="15.75" thickBot="1">
      <c r="A34" s="4" t="s">
        <v>9</v>
      </c>
      <c r="B34" s="4" t="s">
        <v>3</v>
      </c>
      <c r="C34" s="4" t="s">
        <v>6</v>
      </c>
      <c r="D34" s="4" t="s">
        <v>7</v>
      </c>
      <c r="E34" s="332" t="s">
        <v>8</v>
      </c>
      <c r="F34" s="13" t="s">
        <v>10</v>
      </c>
      <c r="G34" s="9"/>
    </row>
    <row r="35" spans="1:7" ht="15">
      <c r="A35" s="129" t="s">
        <v>1</v>
      </c>
      <c r="B35" s="130" t="s">
        <v>106</v>
      </c>
      <c r="C35" s="129" t="s">
        <v>90</v>
      </c>
      <c r="D35" s="129">
        <v>98</v>
      </c>
      <c r="E35" s="108"/>
      <c r="F35" s="131">
        <v>50</v>
      </c>
      <c r="G35" s="9"/>
    </row>
    <row r="36" spans="1:7" ht="15.75" thickBot="1">
      <c r="A36" s="120" t="s">
        <v>11</v>
      </c>
      <c r="B36" s="46" t="s">
        <v>136</v>
      </c>
      <c r="C36" s="47" t="s">
        <v>85</v>
      </c>
      <c r="D36" s="47">
        <v>50</v>
      </c>
      <c r="E36" s="334"/>
      <c r="F36" s="122">
        <v>45</v>
      </c>
      <c r="G36" s="11"/>
    </row>
    <row r="37" spans="1:7" ht="15.75" thickTop="1">
      <c r="A37" s="120" t="s">
        <v>15</v>
      </c>
      <c r="B37" s="134" t="s">
        <v>288</v>
      </c>
      <c r="C37" s="120" t="s">
        <v>86</v>
      </c>
      <c r="D37" s="120">
        <v>73</v>
      </c>
      <c r="E37" s="81"/>
      <c r="F37" s="122">
        <v>42</v>
      </c>
      <c r="G37" s="9"/>
    </row>
    <row r="38" spans="1:7" ht="15">
      <c r="A38" s="120" t="s">
        <v>16</v>
      </c>
      <c r="B38" s="134" t="s">
        <v>138</v>
      </c>
      <c r="C38" s="120" t="s">
        <v>85</v>
      </c>
      <c r="D38" s="120">
        <v>35</v>
      </c>
      <c r="E38" s="90"/>
      <c r="F38" s="122">
        <v>40</v>
      </c>
      <c r="G38" s="9"/>
    </row>
    <row r="39" spans="1:6" ht="15">
      <c r="A39" s="9"/>
      <c r="B39" s="9"/>
      <c r="C39" s="7"/>
      <c r="D39" s="9"/>
      <c r="E39" s="124"/>
      <c r="F39" s="320"/>
    </row>
    <row r="40" spans="1:6" ht="15">
      <c r="A40" s="9"/>
      <c r="B40" s="9"/>
      <c r="C40" s="7"/>
      <c r="D40" s="9"/>
      <c r="E40" s="124"/>
      <c r="F40" s="320"/>
    </row>
    <row r="41" spans="1:6" ht="15.75" thickBot="1">
      <c r="A41" s="38"/>
      <c r="B41" s="38"/>
      <c r="C41" s="39"/>
      <c r="D41" s="38"/>
      <c r="E41" s="126"/>
      <c r="F41" s="321"/>
    </row>
    <row r="42" spans="1:6" ht="15.75" thickTop="1">
      <c r="A42" s="9"/>
      <c r="B42" s="9"/>
      <c r="C42" s="7"/>
      <c r="D42" s="9"/>
      <c r="E42" s="124"/>
      <c r="F42" s="320"/>
    </row>
    <row r="43" spans="1:6" ht="15">
      <c r="A43" s="9"/>
      <c r="B43" s="9"/>
      <c r="C43" s="7"/>
      <c r="D43" s="9"/>
      <c r="E43" s="124"/>
      <c r="F43" s="320"/>
    </row>
    <row r="44" ht="15.75" thickBot="1"/>
    <row r="45" spans="1:5" ht="16.5" thickBot="1" thickTop="1">
      <c r="A45" s="29" t="s">
        <v>2</v>
      </c>
      <c r="B45" s="389" t="s">
        <v>13</v>
      </c>
      <c r="C45" s="390"/>
      <c r="D45" s="29" t="s">
        <v>12</v>
      </c>
      <c r="E45" s="331" t="s">
        <v>27</v>
      </c>
    </row>
    <row r="46" ht="16.5" thickBot="1" thickTop="1"/>
    <row r="47" spans="1:6" ht="15.75" thickBot="1">
      <c r="A47" s="4" t="s">
        <v>9</v>
      </c>
      <c r="B47" s="4" t="s">
        <v>3</v>
      </c>
      <c r="C47" s="4" t="s">
        <v>6</v>
      </c>
      <c r="D47" s="4" t="s">
        <v>7</v>
      </c>
      <c r="E47" s="332" t="s">
        <v>8</v>
      </c>
      <c r="F47" s="13" t="s">
        <v>10</v>
      </c>
    </row>
    <row r="48" spans="1:6" ht="15">
      <c r="A48" s="117" t="s">
        <v>1</v>
      </c>
      <c r="B48" s="121" t="s">
        <v>108</v>
      </c>
      <c r="C48" s="120" t="s">
        <v>92</v>
      </c>
      <c r="D48" s="120">
        <v>2</v>
      </c>
      <c r="E48" s="89" t="s">
        <v>335</v>
      </c>
      <c r="F48" s="119">
        <v>50</v>
      </c>
    </row>
    <row r="49" spans="1:6" ht="15">
      <c r="A49" s="120" t="s">
        <v>11</v>
      </c>
      <c r="B49" s="121" t="s">
        <v>109</v>
      </c>
      <c r="C49" s="120" t="s">
        <v>31</v>
      </c>
      <c r="D49" s="120">
        <v>87</v>
      </c>
      <c r="E49" s="90" t="s">
        <v>336</v>
      </c>
      <c r="F49" s="122">
        <v>45</v>
      </c>
    </row>
    <row r="50" spans="1:6" ht="15">
      <c r="A50" s="120" t="s">
        <v>15</v>
      </c>
      <c r="B50" s="121" t="s">
        <v>155</v>
      </c>
      <c r="C50" s="120" t="s">
        <v>31</v>
      </c>
      <c r="D50" s="120">
        <v>26</v>
      </c>
      <c r="E50" s="90" t="s">
        <v>337</v>
      </c>
      <c r="F50" s="122">
        <v>42</v>
      </c>
    </row>
    <row r="51" spans="1:6" ht="15">
      <c r="A51" s="120" t="s">
        <v>16</v>
      </c>
      <c r="B51" s="121" t="s">
        <v>146</v>
      </c>
      <c r="C51" s="120" t="s">
        <v>31</v>
      </c>
      <c r="D51" s="120">
        <v>17</v>
      </c>
      <c r="E51" s="90" t="s">
        <v>338</v>
      </c>
      <c r="F51" s="122">
        <v>40</v>
      </c>
    </row>
    <row r="52" spans="1:6" ht="15">
      <c r="A52" s="120" t="s">
        <v>17</v>
      </c>
      <c r="B52" s="121" t="s">
        <v>98</v>
      </c>
      <c r="C52" s="120" t="s">
        <v>31</v>
      </c>
      <c r="D52" s="120">
        <v>68</v>
      </c>
      <c r="E52" s="90" t="s">
        <v>339</v>
      </c>
      <c r="F52" s="122">
        <v>39</v>
      </c>
    </row>
    <row r="53" spans="1:6" ht="15">
      <c r="A53" s="120" t="s">
        <v>46</v>
      </c>
      <c r="B53" s="121" t="s">
        <v>235</v>
      </c>
      <c r="C53" s="120" t="s">
        <v>90</v>
      </c>
      <c r="D53" s="120">
        <v>34</v>
      </c>
      <c r="E53" s="90" t="s">
        <v>340</v>
      </c>
      <c r="F53" s="122">
        <v>38</v>
      </c>
    </row>
    <row r="54" spans="1:6" ht="15">
      <c r="A54" s="120"/>
      <c r="B54" s="123"/>
      <c r="C54" s="124"/>
      <c r="D54" s="124"/>
      <c r="E54" s="85"/>
      <c r="F54" s="122"/>
    </row>
    <row r="55" spans="1:7" ht="15.75" thickBot="1">
      <c r="A55" s="120"/>
      <c r="F55" s="122"/>
      <c r="G55" s="9"/>
    </row>
    <row r="56" spans="1:7" ht="16.5" thickBot="1" thickTop="1">
      <c r="A56" s="29" t="s">
        <v>2</v>
      </c>
      <c r="B56" s="389" t="s">
        <v>13</v>
      </c>
      <c r="C56" s="391"/>
      <c r="D56" s="29" t="s">
        <v>12</v>
      </c>
      <c r="E56" s="331" t="s">
        <v>28</v>
      </c>
      <c r="G56" s="9"/>
    </row>
    <row r="57" ht="16.5" thickBot="1" thickTop="1">
      <c r="G57" s="11"/>
    </row>
    <row r="58" spans="1:7" ht="16.5" thickBot="1" thickTop="1">
      <c r="A58" s="4" t="s">
        <v>9</v>
      </c>
      <c r="B58" s="4" t="s">
        <v>3</v>
      </c>
      <c r="C58" s="4" t="s">
        <v>6</v>
      </c>
      <c r="D58" s="4" t="s">
        <v>7</v>
      </c>
      <c r="E58" s="332" t="s">
        <v>8</v>
      </c>
      <c r="F58" s="13" t="s">
        <v>10</v>
      </c>
      <c r="G58" s="9"/>
    </row>
    <row r="59" spans="1:6" ht="15">
      <c r="A59" s="117" t="s">
        <v>1</v>
      </c>
      <c r="B59" s="121" t="s">
        <v>341</v>
      </c>
      <c r="C59" s="120" t="s">
        <v>31</v>
      </c>
      <c r="D59" s="120">
        <v>3</v>
      </c>
      <c r="E59" s="90" t="s">
        <v>342</v>
      </c>
      <c r="F59" s="131">
        <v>50</v>
      </c>
    </row>
    <row r="60" spans="1:6" ht="15">
      <c r="A60" s="120" t="s">
        <v>11</v>
      </c>
      <c r="B60" s="121" t="s">
        <v>103</v>
      </c>
      <c r="C60" s="120" t="s">
        <v>31</v>
      </c>
      <c r="D60" s="120">
        <v>137</v>
      </c>
      <c r="E60" s="90" t="s">
        <v>343</v>
      </c>
      <c r="F60" s="122">
        <v>45</v>
      </c>
    </row>
    <row r="61" spans="1:6" ht="15">
      <c r="A61" s="120" t="s">
        <v>15</v>
      </c>
      <c r="B61" s="121" t="s">
        <v>104</v>
      </c>
      <c r="C61" s="120" t="s">
        <v>31</v>
      </c>
      <c r="D61" s="120">
        <v>5</v>
      </c>
      <c r="E61" s="90" t="s">
        <v>298</v>
      </c>
      <c r="F61" s="42">
        <v>42</v>
      </c>
    </row>
    <row r="62" spans="1:6" ht="15">
      <c r="A62" s="120" t="s">
        <v>16</v>
      </c>
      <c r="B62" s="121" t="s">
        <v>105</v>
      </c>
      <c r="C62" s="120" t="s">
        <v>31</v>
      </c>
      <c r="D62" s="120">
        <v>126</v>
      </c>
      <c r="E62" s="90" t="s">
        <v>344</v>
      </c>
      <c r="F62" s="42">
        <v>40</v>
      </c>
    </row>
    <row r="63" spans="1:6" ht="15">
      <c r="A63" s="120" t="s">
        <v>17</v>
      </c>
      <c r="B63" s="121" t="s">
        <v>244</v>
      </c>
      <c r="C63" s="120" t="s">
        <v>31</v>
      </c>
      <c r="D63" s="120">
        <v>30</v>
      </c>
      <c r="E63" s="90" t="s">
        <v>345</v>
      </c>
      <c r="F63" s="42">
        <v>39</v>
      </c>
    </row>
    <row r="64" spans="1:6" ht="15">
      <c r="A64" s="124"/>
      <c r="B64" s="123"/>
      <c r="C64" s="124"/>
      <c r="D64" s="124"/>
      <c r="E64" s="85"/>
      <c r="F64" s="320"/>
    </row>
    <row r="65" spans="1:6" ht="15">
      <c r="A65" s="124"/>
      <c r="B65" s="123"/>
      <c r="C65" s="124"/>
      <c r="D65" s="124"/>
      <c r="E65" s="85"/>
      <c r="F65" s="320"/>
    </row>
    <row r="66" spans="1:6" ht="15.75" thickBot="1">
      <c r="A66" s="126"/>
      <c r="B66" s="125"/>
      <c r="C66" s="126"/>
      <c r="D66" s="126"/>
      <c r="E66" s="84"/>
      <c r="F66" s="321"/>
    </row>
    <row r="67" spans="1:6" ht="15.75" thickTop="1">
      <c r="A67" s="124"/>
      <c r="B67" s="123"/>
      <c r="C67" s="124"/>
      <c r="D67" s="124"/>
      <c r="E67" s="85"/>
      <c r="F67" s="320"/>
    </row>
    <row r="68" spans="1:6" ht="15">
      <c r="A68" s="124"/>
      <c r="B68" s="123"/>
      <c r="C68" s="124"/>
      <c r="D68" s="124"/>
      <c r="E68" s="85"/>
      <c r="F68" s="320"/>
    </row>
    <row r="69" ht="15.75" thickBot="1"/>
    <row r="70" spans="1:5" ht="16.5" thickBot="1" thickTop="1">
      <c r="A70" s="29" t="s">
        <v>2</v>
      </c>
      <c r="B70" s="389" t="s">
        <v>32</v>
      </c>
      <c r="C70" s="390"/>
      <c r="D70" s="29" t="s">
        <v>33</v>
      </c>
      <c r="E70" s="331" t="s">
        <v>27</v>
      </c>
    </row>
    <row r="71" ht="16.5" thickBot="1" thickTop="1"/>
    <row r="72" spans="1:6" ht="15.75" thickBot="1">
      <c r="A72" s="4" t="s">
        <v>9</v>
      </c>
      <c r="B72" s="4" t="s">
        <v>3</v>
      </c>
      <c r="C72" s="4" t="s">
        <v>6</v>
      </c>
      <c r="D72" s="4" t="s">
        <v>7</v>
      </c>
      <c r="E72" s="332" t="s">
        <v>8</v>
      </c>
      <c r="F72" s="13" t="s">
        <v>10</v>
      </c>
    </row>
    <row r="73" spans="1:6" ht="15">
      <c r="A73" s="117" t="s">
        <v>1</v>
      </c>
      <c r="B73" s="118" t="s">
        <v>111</v>
      </c>
      <c r="C73" s="117" t="s">
        <v>34</v>
      </c>
      <c r="D73" s="117">
        <v>16</v>
      </c>
      <c r="E73" s="89" t="s">
        <v>346</v>
      </c>
      <c r="F73" s="119">
        <v>50</v>
      </c>
    </row>
    <row r="74" spans="1:6" ht="15">
      <c r="A74" s="120" t="s">
        <v>11</v>
      </c>
      <c r="B74" s="121" t="s">
        <v>306</v>
      </c>
      <c r="C74" s="120" t="s">
        <v>14</v>
      </c>
      <c r="D74" s="120">
        <v>71</v>
      </c>
      <c r="E74" s="90" t="s">
        <v>347</v>
      </c>
      <c r="F74" s="122">
        <v>45</v>
      </c>
    </row>
    <row r="75" spans="1:6" ht="15">
      <c r="A75" s="120" t="s">
        <v>15</v>
      </c>
      <c r="B75" s="121" t="s">
        <v>107</v>
      </c>
      <c r="C75" s="120" t="s">
        <v>14</v>
      </c>
      <c r="D75" s="120">
        <v>106</v>
      </c>
      <c r="E75" s="90" t="s">
        <v>348</v>
      </c>
      <c r="F75" s="122">
        <v>42</v>
      </c>
    </row>
    <row r="76" spans="1:6" ht="15">
      <c r="A76" s="120" t="s">
        <v>16</v>
      </c>
      <c r="B76" s="121" t="s">
        <v>160</v>
      </c>
      <c r="C76" s="120" t="s">
        <v>87</v>
      </c>
      <c r="D76" s="120">
        <v>59</v>
      </c>
      <c r="E76" s="90" t="s">
        <v>349</v>
      </c>
      <c r="F76" s="122">
        <v>40</v>
      </c>
    </row>
    <row r="77" spans="1:7" ht="15">
      <c r="A77" s="120" t="s">
        <v>17</v>
      </c>
      <c r="B77" s="121" t="s">
        <v>163</v>
      </c>
      <c r="C77" s="120" t="s">
        <v>35</v>
      </c>
      <c r="D77" s="120">
        <v>31</v>
      </c>
      <c r="E77" s="90" t="s">
        <v>350</v>
      </c>
      <c r="F77" s="122">
        <v>39</v>
      </c>
      <c r="G77" s="9"/>
    </row>
    <row r="78" spans="1:7" ht="15">
      <c r="A78" s="124"/>
      <c r="B78" s="123"/>
      <c r="C78" s="124"/>
      <c r="D78" s="124"/>
      <c r="E78" s="85"/>
      <c r="F78" s="293"/>
      <c r="G78" s="9"/>
    </row>
    <row r="79" spans="1:7" ht="15.75" thickBot="1">
      <c r="A79" s="9"/>
      <c r="B79" s="322"/>
      <c r="C79" s="9"/>
      <c r="D79" s="9"/>
      <c r="E79" s="335"/>
      <c r="F79" s="323"/>
      <c r="G79" s="9"/>
    </row>
    <row r="80" spans="1:7" ht="16.5" thickBot="1" thickTop="1">
      <c r="A80" s="29" t="s">
        <v>2</v>
      </c>
      <c r="B80" s="30" t="s">
        <v>32</v>
      </c>
      <c r="C80" s="301"/>
      <c r="D80" s="29" t="s">
        <v>33</v>
      </c>
      <c r="E80" s="331" t="s">
        <v>28</v>
      </c>
      <c r="G80" s="11"/>
    </row>
    <row r="81" ht="16.5" thickBot="1" thickTop="1">
      <c r="G81" s="9"/>
    </row>
    <row r="82" spans="1:6" ht="15.75" thickBot="1">
      <c r="A82" s="4" t="s">
        <v>9</v>
      </c>
      <c r="B82" s="4" t="s">
        <v>3</v>
      </c>
      <c r="C82" s="4" t="s">
        <v>6</v>
      </c>
      <c r="D82" s="4" t="s">
        <v>7</v>
      </c>
      <c r="E82" s="332" t="s">
        <v>8</v>
      </c>
      <c r="F82" s="13" t="s">
        <v>10</v>
      </c>
    </row>
    <row r="83" spans="1:6" ht="15">
      <c r="A83" s="117" t="s">
        <v>1</v>
      </c>
      <c r="B83" s="118" t="s">
        <v>165</v>
      </c>
      <c r="C83" s="117" t="s">
        <v>14</v>
      </c>
      <c r="D83" s="117">
        <v>117</v>
      </c>
      <c r="E83" s="89" t="s">
        <v>351</v>
      </c>
      <c r="F83" s="119">
        <v>50</v>
      </c>
    </row>
    <row r="84" spans="1:6" ht="15">
      <c r="A84" s="120" t="s">
        <v>11</v>
      </c>
      <c r="B84" s="121" t="s">
        <v>167</v>
      </c>
      <c r="C84" s="120" t="s">
        <v>91</v>
      </c>
      <c r="D84" s="120">
        <v>92</v>
      </c>
      <c r="E84" s="90" t="s">
        <v>352</v>
      </c>
      <c r="F84" s="122">
        <v>45</v>
      </c>
    </row>
    <row r="85" spans="1:6" ht="15">
      <c r="A85" s="120" t="s">
        <v>15</v>
      </c>
      <c r="B85" s="121" t="s">
        <v>353</v>
      </c>
      <c r="C85" s="120" t="s">
        <v>91</v>
      </c>
      <c r="D85" s="120">
        <v>88</v>
      </c>
      <c r="E85" s="90" t="s">
        <v>354</v>
      </c>
      <c r="F85" s="122">
        <v>42</v>
      </c>
    </row>
    <row r="86" spans="2:6" ht="15">
      <c r="B86" s="9"/>
      <c r="C86" s="7"/>
      <c r="D86" s="9"/>
      <c r="E86" s="124"/>
      <c r="F86" s="16"/>
    </row>
    <row r="87" spans="2:6" ht="15">
      <c r="B87" s="9"/>
      <c r="C87" s="7"/>
      <c r="D87" s="9"/>
      <c r="E87" s="124"/>
      <c r="F87" s="16"/>
    </row>
    <row r="88" spans="1:6" ht="15.75" thickBot="1">
      <c r="A88" s="10"/>
      <c r="B88" s="11"/>
      <c r="C88" s="10"/>
      <c r="D88" s="11"/>
      <c r="E88" s="126"/>
      <c r="F88" s="15"/>
    </row>
    <row r="89" spans="1:6" ht="15.75" thickTop="1">
      <c r="A89" s="7"/>
      <c r="B89" s="9"/>
      <c r="C89" s="7"/>
      <c r="D89" s="9"/>
      <c r="E89" s="124"/>
      <c r="F89" s="16"/>
    </row>
    <row r="91" ht="15.75" thickBot="1"/>
    <row r="92" spans="1:5" ht="16.5" thickBot="1" thickTop="1">
      <c r="A92" s="29" t="s">
        <v>2</v>
      </c>
      <c r="B92" s="389" t="s">
        <v>72</v>
      </c>
      <c r="C92" s="390"/>
      <c r="D92" s="307" t="s">
        <v>355</v>
      </c>
      <c r="E92" s="331" t="s">
        <v>78</v>
      </c>
    </row>
    <row r="93" ht="16.5" thickBot="1" thickTop="1"/>
    <row r="94" spans="1:7" ht="15.75" thickBot="1">
      <c r="A94" s="4" t="s">
        <v>9</v>
      </c>
      <c r="B94" s="4" t="s">
        <v>3</v>
      </c>
      <c r="C94" s="4" t="s">
        <v>6</v>
      </c>
      <c r="D94" s="4" t="s">
        <v>7</v>
      </c>
      <c r="E94" s="332" t="s">
        <v>8</v>
      </c>
      <c r="F94" s="13" t="s">
        <v>10</v>
      </c>
      <c r="G94" s="9"/>
    </row>
    <row r="95" spans="1:7" ht="15">
      <c r="A95" s="117" t="s">
        <v>1</v>
      </c>
      <c r="B95" s="118" t="s">
        <v>112</v>
      </c>
      <c r="C95" s="120" t="s">
        <v>34</v>
      </c>
      <c r="D95" s="120">
        <v>80</v>
      </c>
      <c r="E95" s="90" t="s">
        <v>356</v>
      </c>
      <c r="F95" s="122">
        <v>50</v>
      </c>
      <c r="G95" s="9"/>
    </row>
    <row r="97" ht="15.75" thickBot="1"/>
    <row r="98" spans="1:5" ht="16.5" thickBot="1" thickTop="1">
      <c r="A98" s="29" t="s">
        <v>2</v>
      </c>
      <c r="B98" s="389" t="s">
        <v>72</v>
      </c>
      <c r="C98" s="390"/>
      <c r="D98" s="307" t="s">
        <v>355</v>
      </c>
      <c r="E98" s="331" t="s">
        <v>79</v>
      </c>
    </row>
    <row r="99" ht="16.5" thickBot="1" thickTop="1"/>
    <row r="100" spans="1:6" ht="15.75" thickBot="1">
      <c r="A100" s="4" t="s">
        <v>9</v>
      </c>
      <c r="B100" s="4" t="s">
        <v>3</v>
      </c>
      <c r="C100" s="4" t="s">
        <v>6</v>
      </c>
      <c r="D100" s="4" t="s">
        <v>7</v>
      </c>
      <c r="E100" s="332" t="s">
        <v>8</v>
      </c>
      <c r="F100" s="13" t="s">
        <v>10</v>
      </c>
    </row>
    <row r="101" spans="1:6" ht="15">
      <c r="A101" s="120" t="s">
        <v>1</v>
      </c>
      <c r="B101" s="121" t="s">
        <v>186</v>
      </c>
      <c r="C101" s="120" t="s">
        <v>187</v>
      </c>
      <c r="D101" s="120">
        <v>81</v>
      </c>
      <c r="E101" s="90" t="s">
        <v>357</v>
      </c>
      <c r="F101" s="122">
        <v>50</v>
      </c>
    </row>
    <row r="102" spans="1:6" ht="15">
      <c r="A102" s="120" t="s">
        <v>11</v>
      </c>
      <c r="B102" s="121" t="s">
        <v>110</v>
      </c>
      <c r="C102" s="120" t="s">
        <v>94</v>
      </c>
      <c r="D102" s="120">
        <v>84</v>
      </c>
      <c r="E102" s="90" t="s">
        <v>358</v>
      </c>
      <c r="F102" s="122">
        <v>45</v>
      </c>
    </row>
    <row r="103" spans="1:6" ht="15">
      <c r="A103" s="124"/>
      <c r="B103" s="123"/>
      <c r="C103" s="124"/>
      <c r="D103" s="124"/>
      <c r="E103" s="85"/>
      <c r="F103" s="293"/>
    </row>
    <row r="104" spans="1:6" ht="15">
      <c r="A104" s="124"/>
      <c r="B104" s="123"/>
      <c r="C104" s="124"/>
      <c r="D104" s="124"/>
      <c r="E104" s="85"/>
      <c r="F104" s="293"/>
    </row>
    <row r="105" spans="1:6" ht="15.75" thickBot="1">
      <c r="A105" s="10"/>
      <c r="B105" s="11"/>
      <c r="C105" s="10"/>
      <c r="D105" s="11"/>
      <c r="E105" s="126"/>
      <c r="F105" s="15"/>
    </row>
    <row r="106" spans="1:6" ht="15.75" thickTop="1">
      <c r="A106" s="7"/>
      <c r="B106" s="9"/>
      <c r="C106" s="7"/>
      <c r="D106" s="9"/>
      <c r="E106" s="124"/>
      <c r="F106" s="16"/>
    </row>
    <row r="108" ht="15.75" thickBot="1">
      <c r="G108" s="9"/>
    </row>
    <row r="109" spans="1:7" ht="16.5" thickBot="1" thickTop="1">
      <c r="A109" s="29" t="s">
        <v>2</v>
      </c>
      <c r="B109" s="389" t="s">
        <v>19</v>
      </c>
      <c r="C109" s="390"/>
      <c r="D109" s="307" t="s">
        <v>359</v>
      </c>
      <c r="E109" s="331" t="s">
        <v>36</v>
      </c>
      <c r="G109" s="9"/>
    </row>
    <row r="110" ht="16.5" thickBot="1" thickTop="1">
      <c r="G110" s="18"/>
    </row>
    <row r="111" spans="1:6" ht="16.5" thickBot="1" thickTop="1">
      <c r="A111" s="4" t="s">
        <v>9</v>
      </c>
      <c r="B111" s="4" t="s">
        <v>3</v>
      </c>
      <c r="C111" s="4" t="s">
        <v>6</v>
      </c>
      <c r="D111" s="4" t="s">
        <v>7</v>
      </c>
      <c r="E111" s="332" t="s">
        <v>8</v>
      </c>
      <c r="F111" s="13" t="s">
        <v>10</v>
      </c>
    </row>
    <row r="112" spans="1:6" ht="15">
      <c r="A112" s="117" t="s">
        <v>1</v>
      </c>
      <c r="B112" s="121" t="s">
        <v>253</v>
      </c>
      <c r="C112" s="120" t="s">
        <v>408</v>
      </c>
      <c r="D112" s="120">
        <v>115</v>
      </c>
      <c r="E112" s="90" t="s">
        <v>325</v>
      </c>
      <c r="F112" s="119">
        <v>50</v>
      </c>
    </row>
    <row r="113" spans="1:6" ht="15">
      <c r="A113" s="120" t="s">
        <v>11</v>
      </c>
      <c r="B113" s="121" t="s">
        <v>121</v>
      </c>
      <c r="C113" s="120" t="s">
        <v>88</v>
      </c>
      <c r="D113" s="120">
        <v>96</v>
      </c>
      <c r="E113" s="90" t="s">
        <v>360</v>
      </c>
      <c r="F113" s="122">
        <v>45</v>
      </c>
    </row>
    <row r="114" spans="1:6" ht="15">
      <c r="A114" s="120" t="s">
        <v>15</v>
      </c>
      <c r="B114" s="121" t="s">
        <v>118</v>
      </c>
      <c r="C114" s="120" t="s">
        <v>22</v>
      </c>
      <c r="D114" s="120">
        <v>78</v>
      </c>
      <c r="E114" s="90" t="s">
        <v>361</v>
      </c>
      <c r="F114" s="122">
        <v>42</v>
      </c>
    </row>
    <row r="115" spans="1:6" ht="15">
      <c r="A115" s="37" t="s">
        <v>16</v>
      </c>
      <c r="B115" s="121" t="s">
        <v>197</v>
      </c>
      <c r="C115" s="120" t="s">
        <v>198</v>
      </c>
      <c r="D115" s="120">
        <v>69</v>
      </c>
      <c r="E115" s="90" t="s">
        <v>362</v>
      </c>
      <c r="F115" s="17">
        <v>40</v>
      </c>
    </row>
    <row r="116" spans="1:6" ht="15">
      <c r="A116" s="120" t="s">
        <v>17</v>
      </c>
      <c r="B116" s="121" t="s">
        <v>261</v>
      </c>
      <c r="C116" s="120" t="s">
        <v>262</v>
      </c>
      <c r="D116" s="120">
        <v>63</v>
      </c>
      <c r="E116" s="90" t="s">
        <v>363</v>
      </c>
      <c r="F116" s="17">
        <v>39</v>
      </c>
    </row>
    <row r="117" spans="1:6" ht="15">
      <c r="A117" s="120" t="s">
        <v>46</v>
      </c>
      <c r="B117" s="121" t="s">
        <v>194</v>
      </c>
      <c r="C117" s="120" t="s">
        <v>195</v>
      </c>
      <c r="D117" s="120">
        <v>7</v>
      </c>
      <c r="E117" s="90" t="s">
        <v>364</v>
      </c>
      <c r="F117" s="17">
        <v>38</v>
      </c>
    </row>
    <row r="118" spans="1:6" ht="15">
      <c r="A118" s="120" t="s">
        <v>47</v>
      </c>
      <c r="B118" s="121" t="s">
        <v>120</v>
      </c>
      <c r="C118" s="120" t="s">
        <v>24</v>
      </c>
      <c r="D118" s="120">
        <v>65</v>
      </c>
      <c r="E118" s="90" t="s">
        <v>365</v>
      </c>
      <c r="F118" s="17">
        <v>37</v>
      </c>
    </row>
    <row r="119" spans="3:6" ht="15">
      <c r="C119" s="9"/>
      <c r="D119" s="9"/>
      <c r="E119" s="335"/>
      <c r="F119" s="16"/>
    </row>
    <row r="120" ht="15.75" thickBot="1"/>
    <row r="121" spans="1:5" ht="16.5" thickBot="1" thickTop="1">
      <c r="A121" s="29" t="s">
        <v>2</v>
      </c>
      <c r="B121" s="389" t="s">
        <v>19</v>
      </c>
      <c r="C121" s="390"/>
      <c r="D121" s="307" t="s">
        <v>359</v>
      </c>
      <c r="E121" s="331" t="s">
        <v>37</v>
      </c>
    </row>
    <row r="122" ht="16.5" thickBot="1" thickTop="1"/>
    <row r="123" spans="1:6" ht="15.75" thickBot="1">
      <c r="A123" s="4" t="s">
        <v>9</v>
      </c>
      <c r="B123" s="4" t="s">
        <v>3</v>
      </c>
      <c r="C123" s="4" t="s">
        <v>6</v>
      </c>
      <c r="D123" s="4" t="s">
        <v>7</v>
      </c>
      <c r="E123" s="332" t="s">
        <v>8</v>
      </c>
      <c r="F123" s="13" t="s">
        <v>10</v>
      </c>
    </row>
    <row r="124" spans="1:6" ht="15">
      <c r="A124" s="8" t="s">
        <v>1</v>
      </c>
      <c r="B124" s="118" t="s">
        <v>327</v>
      </c>
      <c r="C124" s="117" t="s">
        <v>326</v>
      </c>
      <c r="D124" s="117">
        <v>104</v>
      </c>
      <c r="E124" s="89" t="s">
        <v>366</v>
      </c>
      <c r="F124" s="14">
        <v>50</v>
      </c>
    </row>
    <row r="125" spans="2:6" ht="15">
      <c r="B125" s="9"/>
      <c r="C125" s="7"/>
      <c r="D125" s="9"/>
      <c r="E125" s="124"/>
      <c r="F125" s="16"/>
    </row>
    <row r="126" spans="2:6" ht="15">
      <c r="B126" s="9"/>
      <c r="C126" s="7"/>
      <c r="D126" s="9"/>
      <c r="E126" s="124"/>
      <c r="F126" s="16"/>
    </row>
    <row r="127" spans="1:6" ht="15.75" thickBot="1">
      <c r="A127" s="10"/>
      <c r="B127" s="11"/>
      <c r="C127" s="10"/>
      <c r="D127" s="11"/>
      <c r="E127" s="126"/>
      <c r="F127" s="15"/>
    </row>
    <row r="128" spans="1:6" ht="15.75" thickTop="1">
      <c r="A128" s="7"/>
      <c r="B128" s="9"/>
      <c r="C128" s="7"/>
      <c r="D128" s="9"/>
      <c r="E128" s="124"/>
      <c r="F128" s="16"/>
    </row>
    <row r="130" ht="15.75" thickBot="1"/>
    <row r="131" spans="1:5" ht="16.5" thickBot="1" thickTop="1">
      <c r="A131" s="29" t="s">
        <v>2</v>
      </c>
      <c r="B131" s="30" t="s">
        <v>25</v>
      </c>
      <c r="C131" s="31"/>
      <c r="D131" s="307" t="s">
        <v>355</v>
      </c>
      <c r="E131" s="331" t="s">
        <v>36</v>
      </c>
    </row>
    <row r="132" ht="16.5" thickBot="1" thickTop="1"/>
    <row r="133" spans="1:6" ht="15.75" thickBot="1">
      <c r="A133" s="4" t="s">
        <v>9</v>
      </c>
      <c r="B133" s="4" t="s">
        <v>3</v>
      </c>
      <c r="C133" s="4" t="s">
        <v>6</v>
      </c>
      <c r="D133" s="4" t="s">
        <v>7</v>
      </c>
      <c r="E133" s="332" t="s">
        <v>8</v>
      </c>
      <c r="F133" s="13" t="s">
        <v>10</v>
      </c>
    </row>
    <row r="134" spans="1:6" ht="15">
      <c r="A134" s="117" t="s">
        <v>1</v>
      </c>
      <c r="B134" s="118" t="s">
        <v>202</v>
      </c>
      <c r="C134" s="117" t="s">
        <v>203</v>
      </c>
      <c r="D134" s="117">
        <v>85</v>
      </c>
      <c r="E134" s="89" t="s">
        <v>367</v>
      </c>
      <c r="F134" s="119">
        <v>50</v>
      </c>
    </row>
    <row r="135" spans="1:6" ht="15">
      <c r="A135" s="120" t="s">
        <v>11</v>
      </c>
      <c r="B135" s="121" t="s">
        <v>213</v>
      </c>
      <c r="C135" s="120" t="s">
        <v>21</v>
      </c>
      <c r="D135" s="120">
        <v>29</v>
      </c>
      <c r="E135" s="90" t="s">
        <v>368</v>
      </c>
      <c r="F135" s="122">
        <v>45</v>
      </c>
    </row>
    <row r="136" spans="1:6" ht="15">
      <c r="A136" s="120" t="s">
        <v>15</v>
      </c>
      <c r="B136" s="121" t="s">
        <v>331</v>
      </c>
      <c r="C136" s="120" t="s">
        <v>332</v>
      </c>
      <c r="D136" s="120">
        <v>10</v>
      </c>
      <c r="E136" s="90" t="s">
        <v>369</v>
      </c>
      <c r="F136" s="122">
        <v>42</v>
      </c>
    </row>
    <row r="137" spans="1:6" ht="15">
      <c r="A137" s="37"/>
      <c r="B137" s="36"/>
      <c r="C137" s="37"/>
      <c r="D137" s="37"/>
      <c r="E137" s="334"/>
      <c r="F137" s="17"/>
    </row>
    <row r="139" ht="15.75" thickBot="1"/>
    <row r="140" spans="1:5" ht="16.5" thickBot="1" thickTop="1">
      <c r="A140" s="29" t="s">
        <v>2</v>
      </c>
      <c r="B140" s="30" t="s">
        <v>25</v>
      </c>
      <c r="C140" s="31"/>
      <c r="D140" s="307" t="s">
        <v>355</v>
      </c>
      <c r="E140" s="331" t="s">
        <v>37</v>
      </c>
    </row>
    <row r="141" ht="16.5" thickBot="1" thickTop="1"/>
    <row r="142" spans="1:6" ht="15.75" thickBot="1">
      <c r="A142" s="4" t="s">
        <v>9</v>
      </c>
      <c r="B142" s="4" t="s">
        <v>3</v>
      </c>
      <c r="C142" s="4" t="s">
        <v>6</v>
      </c>
      <c r="D142" s="4" t="s">
        <v>7</v>
      </c>
      <c r="E142" s="332" t="s">
        <v>8</v>
      </c>
      <c r="F142" s="13" t="s">
        <v>10</v>
      </c>
    </row>
    <row r="143" spans="1:6" ht="15">
      <c r="A143" s="117" t="s">
        <v>1</v>
      </c>
      <c r="B143" s="139" t="s">
        <v>115</v>
      </c>
      <c r="C143" s="117" t="s">
        <v>26</v>
      </c>
      <c r="D143" s="117">
        <v>102</v>
      </c>
      <c r="E143" s="89" t="s">
        <v>370</v>
      </c>
      <c r="F143" s="140">
        <v>50</v>
      </c>
    </row>
    <row r="144" spans="1:6" ht="15">
      <c r="A144" s="120" t="s">
        <v>11</v>
      </c>
      <c r="B144" s="134" t="s">
        <v>116</v>
      </c>
      <c r="C144" s="120" t="s">
        <v>117</v>
      </c>
      <c r="D144" s="120">
        <v>25</v>
      </c>
      <c r="E144" s="90" t="s">
        <v>371</v>
      </c>
      <c r="F144" s="141">
        <v>45</v>
      </c>
    </row>
    <row r="145" spans="2:6" ht="15">
      <c r="B145" s="9"/>
      <c r="C145" s="7"/>
      <c r="D145" s="9"/>
      <c r="E145" s="124"/>
      <c r="F145" s="16"/>
    </row>
    <row r="146" spans="2:6" ht="15">
      <c r="B146" s="9"/>
      <c r="C146" s="7"/>
      <c r="D146" s="9"/>
      <c r="E146" s="124"/>
      <c r="F146" s="16"/>
    </row>
    <row r="147" spans="1:6" ht="15.75" thickBot="1">
      <c r="A147" s="19"/>
      <c r="B147" s="20"/>
      <c r="C147" s="19"/>
      <c r="D147" s="20"/>
      <c r="E147" s="143"/>
      <c r="F147" s="21"/>
    </row>
    <row r="148" ht="15.75" thickTop="1"/>
    <row r="150" ht="15.75" thickBot="1"/>
    <row r="151" spans="1:3" ht="16.5" thickBot="1">
      <c r="A151" s="22" t="s">
        <v>38</v>
      </c>
      <c r="B151" s="23"/>
      <c r="C151" s="24">
        <v>33</v>
      </c>
    </row>
    <row r="152" spans="2:3" ht="15.75" thickBot="1">
      <c r="B152" s="25" t="s">
        <v>39</v>
      </c>
      <c r="C152" s="26">
        <f>COUNT(F134:F136,F112:F118,F95,F73:F77,F48:F53,F26:F29,F10)</f>
        <v>27</v>
      </c>
    </row>
    <row r="153" spans="2:3" ht="15.75" thickBot="1">
      <c r="B153" s="25" t="s">
        <v>40</v>
      </c>
      <c r="C153" s="26">
        <f>COUNT(F143:F144,F124,F101:F102,F83:F85,F59:F63,F35:F38)</f>
        <v>17</v>
      </c>
    </row>
  </sheetData>
  <sheetProtection password="D80B" sheet="1" selectLockedCells="1"/>
  <mergeCells count="12">
    <mergeCell ref="B56:C56"/>
    <mergeCell ref="B109:C109"/>
    <mergeCell ref="B121:C121"/>
    <mergeCell ref="B70:C70"/>
    <mergeCell ref="B92:C92"/>
    <mergeCell ref="B98:C98"/>
    <mergeCell ref="B45:C45"/>
    <mergeCell ref="A3:F3"/>
    <mergeCell ref="B7:C7"/>
    <mergeCell ref="B13:C13"/>
    <mergeCell ref="B23:C23"/>
    <mergeCell ref="B32:C32"/>
  </mergeCells>
  <printOptions/>
  <pageMargins left="1.06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&amp;C&amp;F</oddHeader>
    <oddFooter>&amp;CStranica &amp;P</oddFooter>
  </headerFooter>
  <rowBreaks count="3" manualBreakCount="3">
    <brk id="41" max="5" man="1"/>
    <brk id="88" max="5" man="1"/>
    <brk id="127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146"/>
  <sheetViews>
    <sheetView showGridLines="0" view="pageBreakPreview" zoomScaleNormal="75" zoomScaleSheetLayoutView="100" zoomScalePageLayoutView="75" workbookViewId="0" topLeftCell="A106">
      <selection activeCell="C76" sqref="C76"/>
    </sheetView>
  </sheetViews>
  <sheetFormatPr defaultColWidth="9.140625" defaultRowHeight="15"/>
  <cols>
    <col min="1" max="1" width="14.421875" style="0" customWidth="1"/>
    <col min="2" max="2" width="18.140625" style="2" customWidth="1"/>
    <col min="3" max="3" width="9.421875" style="0" bestFit="1" customWidth="1"/>
    <col min="4" max="4" width="15.00390625" style="2" bestFit="1" customWidth="1"/>
    <col min="5" max="5" width="12.7109375" style="110" bestFit="1" customWidth="1"/>
    <col min="6" max="6" width="9.140625" style="12" customWidth="1"/>
    <col min="7" max="7" width="9.140625" style="2" hidden="1" customWidth="1"/>
  </cols>
  <sheetData>
    <row r="1" ht="15">
      <c r="F1" s="2"/>
    </row>
    <row r="3" spans="1:6" ht="18.75">
      <c r="A3" s="378" t="s">
        <v>51</v>
      </c>
      <c r="B3" s="357"/>
      <c r="C3" s="357"/>
      <c r="D3" s="357"/>
      <c r="E3" s="357"/>
      <c r="F3" s="357"/>
    </row>
    <row r="6" ht="15.75" thickBot="1"/>
    <row r="7" spans="1:5" ht="16.5" thickBot="1" thickTop="1">
      <c r="A7" s="32" t="s">
        <v>2</v>
      </c>
      <c r="B7" s="392" t="s">
        <v>0</v>
      </c>
      <c r="C7" s="393"/>
      <c r="D7" s="32" t="s">
        <v>5</v>
      </c>
      <c r="E7" s="336" t="s">
        <v>27</v>
      </c>
    </row>
    <row r="8" ht="16.5" thickBot="1" thickTop="1"/>
    <row r="9" spans="1:6" ht="15.75" thickBot="1">
      <c r="A9" s="4" t="s">
        <v>9</v>
      </c>
      <c r="B9" s="4" t="s">
        <v>3</v>
      </c>
      <c r="C9" s="4" t="s">
        <v>6</v>
      </c>
      <c r="D9" s="4" t="s">
        <v>7</v>
      </c>
      <c r="E9" s="332" t="s">
        <v>8</v>
      </c>
      <c r="F9" s="13" t="s">
        <v>10</v>
      </c>
    </row>
    <row r="10" spans="1:6" ht="15">
      <c r="A10" s="306" t="s">
        <v>1</v>
      </c>
      <c r="B10" s="35" t="s">
        <v>97</v>
      </c>
      <c r="C10" s="44" t="s">
        <v>85</v>
      </c>
      <c r="D10" s="44">
        <v>146</v>
      </c>
      <c r="E10" s="333">
        <v>0.019189814814814816</v>
      </c>
      <c r="F10" s="14">
        <v>50</v>
      </c>
    </row>
    <row r="12" ht="15.75" thickBot="1"/>
    <row r="13" spans="1:5" ht="16.5" thickBot="1" thickTop="1">
      <c r="A13" s="32" t="s">
        <v>2</v>
      </c>
      <c r="B13" s="392" t="s">
        <v>0</v>
      </c>
      <c r="C13" s="393"/>
      <c r="D13" s="32" t="s">
        <v>5</v>
      </c>
      <c r="E13" s="336" t="s">
        <v>28</v>
      </c>
    </row>
    <row r="14" ht="16.5" thickBot="1" thickTop="1"/>
    <row r="15" spans="1:11" ht="15.75" thickBot="1">
      <c r="A15" s="4" t="s">
        <v>9</v>
      </c>
      <c r="B15" s="4" t="s">
        <v>3</v>
      </c>
      <c r="C15" s="4" t="s">
        <v>6</v>
      </c>
      <c r="D15" s="4" t="s">
        <v>7</v>
      </c>
      <c r="E15" s="332" t="s">
        <v>8</v>
      </c>
      <c r="F15" s="13" t="s">
        <v>10</v>
      </c>
      <c r="H15" s="7"/>
      <c r="I15" s="9"/>
      <c r="J15" s="7"/>
      <c r="K15" s="9"/>
    </row>
    <row r="16" spans="1:11" ht="15">
      <c r="A16" s="8"/>
      <c r="B16" s="6"/>
      <c r="C16" s="8"/>
      <c r="D16" s="8"/>
      <c r="E16" s="333"/>
      <c r="F16" s="14">
        <v>50</v>
      </c>
      <c r="I16" s="2"/>
      <c r="K16" s="2"/>
    </row>
    <row r="18" ht="15.75" thickBot="1">
      <c r="G18" s="11"/>
    </row>
    <row r="19" spans="1:7" ht="16.5" thickBot="1" thickTop="1">
      <c r="A19" s="10"/>
      <c r="B19" s="11"/>
      <c r="C19" s="10"/>
      <c r="D19" s="11"/>
      <c r="E19" s="126"/>
      <c r="F19" s="15"/>
      <c r="G19" s="9"/>
    </row>
    <row r="20" spans="1:6" ht="15.75" thickTop="1">
      <c r="A20" s="7"/>
      <c r="B20" s="9"/>
      <c r="C20" s="7"/>
      <c r="D20" s="9"/>
      <c r="E20" s="124"/>
      <c r="F20" s="16"/>
    </row>
    <row r="22" ht="15.75" thickBot="1"/>
    <row r="23" spans="1:5" ht="16.5" thickBot="1" thickTop="1">
      <c r="A23" s="32" t="s">
        <v>2</v>
      </c>
      <c r="B23" s="392" t="s">
        <v>29</v>
      </c>
      <c r="C23" s="393"/>
      <c r="D23" s="32" t="s">
        <v>30</v>
      </c>
      <c r="E23" s="336" t="s">
        <v>27</v>
      </c>
    </row>
    <row r="24" ht="16.5" thickBot="1" thickTop="1"/>
    <row r="25" spans="1:6" ht="15.75" thickBot="1">
      <c r="A25" s="4" t="s">
        <v>9</v>
      </c>
      <c r="B25" s="4" t="s">
        <v>3</v>
      </c>
      <c r="C25" s="4" t="s">
        <v>6</v>
      </c>
      <c r="D25" s="4" t="s">
        <v>7</v>
      </c>
      <c r="E25" s="332" t="s">
        <v>8</v>
      </c>
      <c r="F25" s="13" t="s">
        <v>10</v>
      </c>
    </row>
    <row r="26" spans="1:6" ht="15">
      <c r="A26" s="117" t="s">
        <v>1</v>
      </c>
      <c r="B26" s="118" t="s">
        <v>99</v>
      </c>
      <c r="C26" s="117" t="s">
        <v>90</v>
      </c>
      <c r="D26" s="117">
        <v>83</v>
      </c>
      <c r="E26" s="89" t="s">
        <v>372</v>
      </c>
      <c r="F26" s="119">
        <v>50</v>
      </c>
    </row>
    <row r="27" spans="1:6" ht="15">
      <c r="A27" s="120" t="s">
        <v>11</v>
      </c>
      <c r="B27" s="121" t="s">
        <v>224</v>
      </c>
      <c r="C27" s="120" t="s">
        <v>90</v>
      </c>
      <c r="D27" s="120">
        <v>45</v>
      </c>
      <c r="E27" s="90" t="s">
        <v>373</v>
      </c>
      <c r="F27" s="122">
        <v>45</v>
      </c>
    </row>
    <row r="28" spans="1:7" ht="15">
      <c r="A28" s="303" t="s">
        <v>15</v>
      </c>
      <c r="B28" s="41" t="s">
        <v>226</v>
      </c>
      <c r="C28" s="120" t="s">
        <v>86</v>
      </c>
      <c r="D28" s="120">
        <v>122</v>
      </c>
      <c r="E28" s="90" t="s">
        <v>374</v>
      </c>
      <c r="F28" s="122">
        <v>42</v>
      </c>
      <c r="G28" s="17">
        <v>40</v>
      </c>
    </row>
    <row r="29" spans="1:6" ht="15">
      <c r="A29" s="120" t="s">
        <v>16</v>
      </c>
      <c r="B29" s="121" t="s">
        <v>100</v>
      </c>
      <c r="C29" s="120" t="s">
        <v>90</v>
      </c>
      <c r="D29" s="120">
        <v>32</v>
      </c>
      <c r="E29" s="90" t="s">
        <v>375</v>
      </c>
      <c r="F29" s="122">
        <v>40</v>
      </c>
    </row>
    <row r="30" spans="1:6" ht="15">
      <c r="A30" s="176" t="s">
        <v>17</v>
      </c>
      <c r="B30" s="121" t="s">
        <v>102</v>
      </c>
      <c r="C30" s="120" t="s">
        <v>86</v>
      </c>
      <c r="D30" s="120">
        <v>60</v>
      </c>
      <c r="E30" s="90" t="s">
        <v>376</v>
      </c>
      <c r="F30" s="122">
        <v>39</v>
      </c>
    </row>
    <row r="31" spans="1:6" ht="15">
      <c r="A31" s="47" t="s">
        <v>46</v>
      </c>
      <c r="B31" s="46" t="s">
        <v>405</v>
      </c>
      <c r="C31" s="47" t="s">
        <v>90</v>
      </c>
      <c r="D31" s="47">
        <v>64</v>
      </c>
      <c r="E31" s="334" t="s">
        <v>377</v>
      </c>
      <c r="F31" s="17">
        <v>38</v>
      </c>
    </row>
    <row r="32" spans="1:6" ht="15">
      <c r="A32" s="9"/>
      <c r="B32" s="7"/>
      <c r="C32" s="9"/>
      <c r="D32" s="9"/>
      <c r="E32" s="335"/>
      <c r="F32" s="323"/>
    </row>
    <row r="33" ht="15.75" thickBot="1"/>
    <row r="34" spans="1:7" ht="16.5" thickBot="1" thickTop="1">
      <c r="A34" s="32" t="s">
        <v>2</v>
      </c>
      <c r="B34" s="392" t="s">
        <v>29</v>
      </c>
      <c r="C34" s="393"/>
      <c r="D34" s="32" t="s">
        <v>30</v>
      </c>
      <c r="E34" s="336" t="s">
        <v>28</v>
      </c>
      <c r="G34" s="9"/>
    </row>
    <row r="35" ht="16.5" thickBot="1" thickTop="1">
      <c r="G35" s="9"/>
    </row>
    <row r="36" spans="1:7" ht="15.75" thickBot="1">
      <c r="A36" s="4" t="s">
        <v>9</v>
      </c>
      <c r="B36" s="4" t="s">
        <v>3</v>
      </c>
      <c r="C36" s="4" t="s">
        <v>6</v>
      </c>
      <c r="D36" s="4" t="s">
        <v>7</v>
      </c>
      <c r="E36" s="332" t="s">
        <v>8</v>
      </c>
      <c r="F36" s="13" t="s">
        <v>10</v>
      </c>
      <c r="G36" s="11"/>
    </row>
    <row r="37" spans="1:7" ht="15">
      <c r="A37" s="129" t="s">
        <v>1</v>
      </c>
      <c r="B37" s="130" t="s">
        <v>106</v>
      </c>
      <c r="C37" s="129" t="s">
        <v>90</v>
      </c>
      <c r="D37" s="129">
        <v>98</v>
      </c>
      <c r="E37" s="108" t="s">
        <v>378</v>
      </c>
      <c r="F37" s="131">
        <v>50</v>
      </c>
      <c r="G37" s="9"/>
    </row>
    <row r="38" spans="1:7" ht="15">
      <c r="A38" s="120" t="s">
        <v>11</v>
      </c>
      <c r="B38" s="134" t="s">
        <v>138</v>
      </c>
      <c r="C38" s="120" t="s">
        <v>85</v>
      </c>
      <c r="D38" s="120">
        <v>35</v>
      </c>
      <c r="E38" s="90" t="s">
        <v>379</v>
      </c>
      <c r="F38" s="122">
        <v>45</v>
      </c>
      <c r="G38" s="9"/>
    </row>
    <row r="39" spans="2:6" ht="15">
      <c r="B39" s="9"/>
      <c r="C39" s="7"/>
      <c r="D39" s="9"/>
      <c r="E39" s="124"/>
      <c r="F39" s="16"/>
    </row>
    <row r="40" spans="2:6" ht="15">
      <c r="B40" s="9"/>
      <c r="C40" s="7"/>
      <c r="D40" s="9"/>
      <c r="E40" s="124"/>
      <c r="F40" s="16"/>
    </row>
    <row r="41" spans="1:6" ht="15.75" thickBot="1">
      <c r="A41" s="39"/>
      <c r="B41" s="38"/>
      <c r="C41" s="39"/>
      <c r="D41" s="38"/>
      <c r="E41" s="126"/>
      <c r="F41" s="15"/>
    </row>
    <row r="42" spans="1:6" ht="15.75" thickTop="1">
      <c r="A42" s="7"/>
      <c r="B42" s="9"/>
      <c r="C42" s="7"/>
      <c r="D42" s="9"/>
      <c r="E42" s="124"/>
      <c r="F42" s="16"/>
    </row>
    <row r="43" spans="1:6" ht="15">
      <c r="A43" s="7"/>
      <c r="B43" s="9"/>
      <c r="C43" s="7"/>
      <c r="D43" s="9"/>
      <c r="E43" s="124"/>
      <c r="F43" s="16"/>
    </row>
    <row r="44" ht="15.75" thickBot="1"/>
    <row r="45" spans="1:5" ht="16.5" thickBot="1" thickTop="1">
      <c r="A45" s="32" t="s">
        <v>2</v>
      </c>
      <c r="B45" s="392" t="s">
        <v>13</v>
      </c>
      <c r="C45" s="393"/>
      <c r="D45" s="32" t="s">
        <v>12</v>
      </c>
      <c r="E45" s="336" t="s">
        <v>27</v>
      </c>
    </row>
    <row r="46" ht="16.5" thickBot="1" thickTop="1"/>
    <row r="47" spans="1:6" ht="15.75" thickBot="1">
      <c r="A47" s="4" t="s">
        <v>9</v>
      </c>
      <c r="B47" s="4" t="s">
        <v>3</v>
      </c>
      <c r="C47" s="4" t="s">
        <v>6</v>
      </c>
      <c r="D47" s="4" t="s">
        <v>7</v>
      </c>
      <c r="E47" s="332" t="s">
        <v>8</v>
      </c>
      <c r="F47" s="13" t="s">
        <v>10</v>
      </c>
    </row>
    <row r="48" spans="1:6" ht="15">
      <c r="A48" s="117" t="s">
        <v>1</v>
      </c>
      <c r="B48" s="121" t="s">
        <v>108</v>
      </c>
      <c r="C48" s="120" t="s">
        <v>92</v>
      </c>
      <c r="D48" s="120">
        <v>2</v>
      </c>
      <c r="E48" s="89" t="s">
        <v>380</v>
      </c>
      <c r="F48" s="119">
        <v>50</v>
      </c>
    </row>
    <row r="49" spans="1:6" ht="15">
      <c r="A49" s="120" t="s">
        <v>11</v>
      </c>
      <c r="B49" s="121" t="s">
        <v>109</v>
      </c>
      <c r="C49" s="120" t="s">
        <v>31</v>
      </c>
      <c r="D49" s="120">
        <v>87</v>
      </c>
      <c r="E49" s="90" t="s">
        <v>381</v>
      </c>
      <c r="F49" s="122">
        <v>45</v>
      </c>
    </row>
    <row r="50" spans="1:6" ht="15">
      <c r="A50" s="120" t="s">
        <v>15</v>
      </c>
      <c r="B50" s="121" t="s">
        <v>155</v>
      </c>
      <c r="C50" s="120" t="s">
        <v>31</v>
      </c>
      <c r="D50" s="120">
        <v>26</v>
      </c>
      <c r="E50" s="90" t="s">
        <v>382</v>
      </c>
      <c r="F50" s="122">
        <v>42</v>
      </c>
    </row>
    <row r="51" spans="1:6" ht="15">
      <c r="A51" s="120" t="s">
        <v>16</v>
      </c>
      <c r="B51" s="121" t="s">
        <v>146</v>
      </c>
      <c r="C51" s="120" t="s">
        <v>31</v>
      </c>
      <c r="D51" s="120">
        <v>17</v>
      </c>
      <c r="E51" s="90" t="s">
        <v>383</v>
      </c>
      <c r="F51" s="122">
        <v>40</v>
      </c>
    </row>
    <row r="52" spans="1:6" ht="15">
      <c r="A52" s="120" t="s">
        <v>17</v>
      </c>
      <c r="B52" s="121" t="s">
        <v>235</v>
      </c>
      <c r="C52" s="120" t="s">
        <v>90</v>
      </c>
      <c r="D52" s="120">
        <v>33</v>
      </c>
      <c r="E52" s="90" t="s">
        <v>384</v>
      </c>
      <c r="F52" s="122">
        <v>39</v>
      </c>
    </row>
    <row r="53" spans="1:7" ht="15">
      <c r="A53" s="120" t="s">
        <v>46</v>
      </c>
      <c r="B53" s="121" t="s">
        <v>98</v>
      </c>
      <c r="C53" s="120" t="s">
        <v>31</v>
      </c>
      <c r="D53" s="120">
        <v>68</v>
      </c>
      <c r="E53" s="90" t="s">
        <v>411</v>
      </c>
      <c r="F53" s="122">
        <v>38</v>
      </c>
      <c r="G53" s="9"/>
    </row>
    <row r="54" spans="1:7" ht="15">
      <c r="A54" s="124"/>
      <c r="B54" s="123"/>
      <c r="C54" s="124"/>
      <c r="D54" s="124"/>
      <c r="E54" s="85"/>
      <c r="F54" s="293"/>
      <c r="G54" s="9"/>
    </row>
    <row r="55" ht="15.75" thickBot="1">
      <c r="G55" s="9"/>
    </row>
    <row r="56" spans="1:7" ht="16.5" thickBot="1" thickTop="1">
      <c r="A56" s="32" t="s">
        <v>2</v>
      </c>
      <c r="B56" s="392" t="s">
        <v>13</v>
      </c>
      <c r="C56" s="393"/>
      <c r="D56" s="32" t="s">
        <v>12</v>
      </c>
      <c r="E56" s="336" t="s">
        <v>28</v>
      </c>
      <c r="G56" s="11"/>
    </row>
    <row r="57" ht="16.5" thickBot="1" thickTop="1">
      <c r="G57" s="9"/>
    </row>
    <row r="58" spans="1:6" ht="15.75" thickBot="1">
      <c r="A58" s="4" t="s">
        <v>9</v>
      </c>
      <c r="B58" s="4" t="s">
        <v>3</v>
      </c>
      <c r="C58" s="4" t="s">
        <v>6</v>
      </c>
      <c r="D58" s="4" t="s">
        <v>7</v>
      </c>
      <c r="E58" s="332" t="s">
        <v>8</v>
      </c>
      <c r="F58" s="13" t="s">
        <v>10</v>
      </c>
    </row>
    <row r="59" spans="1:6" ht="15">
      <c r="A59" s="117" t="s">
        <v>1</v>
      </c>
      <c r="B59" s="121" t="s">
        <v>103</v>
      </c>
      <c r="C59" s="120" t="s">
        <v>31</v>
      </c>
      <c r="D59" s="120">
        <v>137</v>
      </c>
      <c r="E59" s="90" t="s">
        <v>342</v>
      </c>
      <c r="F59" s="131">
        <v>50</v>
      </c>
    </row>
    <row r="60" spans="1:6" ht="15">
      <c r="A60" s="120" t="s">
        <v>11</v>
      </c>
      <c r="B60" s="121" t="s">
        <v>341</v>
      </c>
      <c r="C60" s="120" t="s">
        <v>31</v>
      </c>
      <c r="D60" s="120">
        <v>3</v>
      </c>
      <c r="E60" s="90" t="s">
        <v>299</v>
      </c>
      <c r="F60" s="122">
        <v>45</v>
      </c>
    </row>
    <row r="61" spans="1:6" ht="15">
      <c r="A61" s="120" t="s">
        <v>15</v>
      </c>
      <c r="B61" s="121" t="s">
        <v>104</v>
      </c>
      <c r="C61" s="120" t="s">
        <v>31</v>
      </c>
      <c r="D61" s="120">
        <v>5</v>
      </c>
      <c r="E61" s="90" t="s">
        <v>385</v>
      </c>
      <c r="F61" s="42">
        <v>42</v>
      </c>
    </row>
    <row r="62" spans="1:6" ht="15">
      <c r="A62" s="120" t="s">
        <v>16</v>
      </c>
      <c r="B62" s="121" t="s">
        <v>105</v>
      </c>
      <c r="C62" s="120" t="s">
        <v>31</v>
      </c>
      <c r="D62" s="120">
        <v>126</v>
      </c>
      <c r="E62" s="90" t="s">
        <v>386</v>
      </c>
      <c r="F62" s="42">
        <v>40</v>
      </c>
    </row>
    <row r="63" spans="1:6" ht="15">
      <c r="A63" s="7"/>
      <c r="B63" s="9"/>
      <c r="C63" s="7"/>
      <c r="D63" s="9"/>
      <c r="E63" s="124"/>
      <c r="F63" s="16"/>
    </row>
    <row r="65" spans="1:6" ht="15.75" thickBot="1">
      <c r="A65" s="39"/>
      <c r="B65" s="38"/>
      <c r="C65" s="39"/>
      <c r="D65" s="38"/>
      <c r="E65" s="126"/>
      <c r="F65" s="15"/>
    </row>
    <row r="66" ht="15.75" thickTop="1"/>
    <row r="68" ht="15.75" thickBot="1"/>
    <row r="69" spans="1:5" ht="16.5" thickBot="1" thickTop="1">
      <c r="A69" s="32" t="s">
        <v>2</v>
      </c>
      <c r="B69" s="392" t="s">
        <v>32</v>
      </c>
      <c r="C69" s="393"/>
      <c r="D69" s="32" t="s">
        <v>33</v>
      </c>
      <c r="E69" s="336" t="s">
        <v>27</v>
      </c>
    </row>
    <row r="70" ht="16.5" thickBot="1" thickTop="1"/>
    <row r="71" spans="1:7" ht="15.75" thickBot="1">
      <c r="A71" s="4" t="s">
        <v>9</v>
      </c>
      <c r="B71" s="4" t="s">
        <v>3</v>
      </c>
      <c r="C71" s="4" t="s">
        <v>6</v>
      </c>
      <c r="D71" s="4" t="s">
        <v>7</v>
      </c>
      <c r="E71" s="332" t="s">
        <v>8</v>
      </c>
      <c r="F71" s="13" t="s">
        <v>10</v>
      </c>
      <c r="G71" s="9"/>
    </row>
    <row r="72" spans="1:7" ht="15">
      <c r="A72" s="117" t="s">
        <v>1</v>
      </c>
      <c r="B72" s="118" t="s">
        <v>111</v>
      </c>
      <c r="C72" s="117" t="s">
        <v>34</v>
      </c>
      <c r="D72" s="117">
        <v>16</v>
      </c>
      <c r="E72" s="89" t="s">
        <v>387</v>
      </c>
      <c r="F72" s="119">
        <v>50</v>
      </c>
      <c r="G72" s="9"/>
    </row>
    <row r="73" spans="1:7" ht="15.75" thickBot="1">
      <c r="A73" s="120" t="s">
        <v>11</v>
      </c>
      <c r="B73" s="121" t="s">
        <v>306</v>
      </c>
      <c r="C73" s="120" t="s">
        <v>14</v>
      </c>
      <c r="D73" s="120">
        <v>71</v>
      </c>
      <c r="E73" s="90" t="s">
        <v>388</v>
      </c>
      <c r="F73" s="122">
        <v>45</v>
      </c>
      <c r="G73" s="11"/>
    </row>
    <row r="74" spans="1:7" ht="15.75" thickTop="1">
      <c r="A74" s="120" t="s">
        <v>15</v>
      </c>
      <c r="B74" s="121" t="s">
        <v>160</v>
      </c>
      <c r="C74" s="120" t="s">
        <v>87</v>
      </c>
      <c r="D74" s="120">
        <v>59</v>
      </c>
      <c r="E74" s="90" t="s">
        <v>390</v>
      </c>
      <c r="F74" s="122">
        <v>42</v>
      </c>
      <c r="G74" s="9"/>
    </row>
    <row r="75" spans="1:6" ht="15">
      <c r="A75" s="120" t="s">
        <v>16</v>
      </c>
      <c r="B75" s="121" t="s">
        <v>107</v>
      </c>
      <c r="C75" s="120" t="s">
        <v>14</v>
      </c>
      <c r="D75" s="120">
        <v>106</v>
      </c>
      <c r="E75" s="90" t="s">
        <v>389</v>
      </c>
      <c r="F75" s="122">
        <v>40</v>
      </c>
    </row>
    <row r="76" spans="1:6" ht="15">
      <c r="A76" s="120" t="s">
        <v>17</v>
      </c>
      <c r="B76" s="121" t="s">
        <v>163</v>
      </c>
      <c r="C76" s="120" t="s">
        <v>35</v>
      </c>
      <c r="D76" s="120">
        <v>31</v>
      </c>
      <c r="E76" s="90" t="s">
        <v>391</v>
      </c>
      <c r="F76" s="122">
        <v>39</v>
      </c>
    </row>
    <row r="77" spans="1:6" ht="15">
      <c r="A77" s="124"/>
      <c r="B77" s="123"/>
      <c r="C77" s="124"/>
      <c r="D77" s="124"/>
      <c r="E77" s="85"/>
      <c r="F77" s="293"/>
    </row>
    <row r="78" spans="1:6" ht="15.75" thickBot="1">
      <c r="A78" s="9"/>
      <c r="B78" s="322"/>
      <c r="C78" s="9"/>
      <c r="D78" s="9"/>
      <c r="E78" s="335"/>
      <c r="F78" s="323"/>
    </row>
    <row r="79" spans="1:5" ht="16.5" thickBot="1" thickTop="1">
      <c r="A79" s="32" t="s">
        <v>2</v>
      </c>
      <c r="B79" s="392" t="s">
        <v>32</v>
      </c>
      <c r="C79" s="393"/>
      <c r="D79" s="32" t="s">
        <v>33</v>
      </c>
      <c r="E79" s="336" t="s">
        <v>28</v>
      </c>
    </row>
    <row r="80" ht="16.5" thickBot="1" thickTop="1"/>
    <row r="81" spans="1:6" ht="15.75" thickBot="1">
      <c r="A81" s="4" t="s">
        <v>9</v>
      </c>
      <c r="B81" s="4" t="s">
        <v>3</v>
      </c>
      <c r="C81" s="4" t="s">
        <v>6</v>
      </c>
      <c r="D81" s="4" t="s">
        <v>7</v>
      </c>
      <c r="E81" s="332" t="s">
        <v>8</v>
      </c>
      <c r="F81" s="13" t="s">
        <v>10</v>
      </c>
    </row>
    <row r="82" spans="1:6" ht="15">
      <c r="A82" s="117" t="s">
        <v>1</v>
      </c>
      <c r="B82" s="118" t="s">
        <v>165</v>
      </c>
      <c r="C82" s="117" t="s">
        <v>14</v>
      </c>
      <c r="D82" s="117">
        <v>117</v>
      </c>
      <c r="E82" s="89" t="s">
        <v>351</v>
      </c>
      <c r="F82" s="119">
        <v>50</v>
      </c>
    </row>
    <row r="83" spans="1:6" ht="15">
      <c r="A83" s="120" t="s">
        <v>11</v>
      </c>
      <c r="B83" s="121" t="s">
        <v>167</v>
      </c>
      <c r="C83" s="120" t="s">
        <v>91</v>
      </c>
      <c r="D83" s="120">
        <v>92</v>
      </c>
      <c r="E83" s="90" t="s">
        <v>392</v>
      </c>
      <c r="F83" s="122">
        <v>45</v>
      </c>
    </row>
    <row r="84" spans="2:6" ht="15">
      <c r="B84" s="9"/>
      <c r="C84" s="7"/>
      <c r="D84" s="9"/>
      <c r="E84" s="124"/>
      <c r="F84" s="16"/>
    </row>
    <row r="85" spans="2:6" ht="15">
      <c r="B85" s="9"/>
      <c r="C85" s="7"/>
      <c r="D85" s="9"/>
      <c r="E85" s="124"/>
      <c r="F85" s="16"/>
    </row>
    <row r="86" spans="1:6" ht="15.75" thickBot="1">
      <c r="A86" s="10"/>
      <c r="B86" s="11"/>
      <c r="C86" s="10"/>
      <c r="D86" s="11"/>
      <c r="E86" s="126"/>
      <c r="F86" s="15"/>
    </row>
    <row r="87" spans="1:6" ht="15.75" thickTop="1">
      <c r="A87" s="7"/>
      <c r="B87" s="9"/>
      <c r="C87" s="7"/>
      <c r="D87" s="9"/>
      <c r="E87" s="124"/>
      <c r="F87" s="16"/>
    </row>
    <row r="89" ht="15.75" thickBot="1"/>
    <row r="90" spans="1:7" ht="16.5" thickBot="1" thickTop="1">
      <c r="A90" s="32" t="s">
        <v>2</v>
      </c>
      <c r="B90" s="392" t="s">
        <v>72</v>
      </c>
      <c r="C90" s="393"/>
      <c r="D90" s="32" t="s">
        <v>18</v>
      </c>
      <c r="E90" s="336" t="s">
        <v>78</v>
      </c>
      <c r="G90" s="9"/>
    </row>
    <row r="91" ht="16.5" thickBot="1" thickTop="1">
      <c r="G91" s="9"/>
    </row>
    <row r="92" spans="1:7" ht="15.75" thickBot="1">
      <c r="A92" s="4" t="s">
        <v>9</v>
      </c>
      <c r="B92" s="4" t="s">
        <v>3</v>
      </c>
      <c r="C92" s="4" t="s">
        <v>6</v>
      </c>
      <c r="D92" s="4" t="s">
        <v>7</v>
      </c>
      <c r="E92" s="332" t="s">
        <v>8</v>
      </c>
      <c r="F92" s="13" t="s">
        <v>10</v>
      </c>
      <c r="G92" s="11"/>
    </row>
    <row r="93" spans="1:7" ht="15">
      <c r="A93" s="117" t="s">
        <v>1</v>
      </c>
      <c r="B93" s="118" t="s">
        <v>112</v>
      </c>
      <c r="C93" s="120" t="s">
        <v>34</v>
      </c>
      <c r="D93" s="120">
        <v>80</v>
      </c>
      <c r="E93" s="90" t="s">
        <v>393</v>
      </c>
      <c r="F93" s="122">
        <v>50</v>
      </c>
      <c r="G93" s="9"/>
    </row>
    <row r="95" ht="15.75" thickBot="1"/>
    <row r="96" spans="1:5" ht="16.5" thickBot="1" thickTop="1">
      <c r="A96" s="32" t="s">
        <v>2</v>
      </c>
      <c r="B96" s="392" t="s">
        <v>72</v>
      </c>
      <c r="C96" s="393"/>
      <c r="D96" s="32" t="s">
        <v>18</v>
      </c>
      <c r="E96" s="336" t="s">
        <v>79</v>
      </c>
    </row>
    <row r="97" ht="16.5" thickBot="1" thickTop="1"/>
    <row r="98" spans="1:6" ht="15.75" thickBot="1">
      <c r="A98" s="4" t="s">
        <v>9</v>
      </c>
      <c r="B98" s="4" t="s">
        <v>3</v>
      </c>
      <c r="C98" s="4" t="s">
        <v>6</v>
      </c>
      <c r="D98" s="4" t="s">
        <v>7</v>
      </c>
      <c r="E98" s="332" t="s">
        <v>8</v>
      </c>
      <c r="F98" s="13" t="s">
        <v>10</v>
      </c>
    </row>
    <row r="99" spans="1:6" ht="15">
      <c r="A99" s="8" t="s">
        <v>1</v>
      </c>
      <c r="B99" s="121" t="s">
        <v>110</v>
      </c>
      <c r="C99" s="120" t="s">
        <v>94</v>
      </c>
      <c r="D99" s="120">
        <v>84</v>
      </c>
      <c r="E99" s="90" t="s">
        <v>394</v>
      </c>
      <c r="F99" s="14">
        <v>50</v>
      </c>
    </row>
    <row r="100" spans="2:6" ht="15">
      <c r="B100" s="9"/>
      <c r="C100" s="7"/>
      <c r="D100" s="9"/>
      <c r="E100" s="124"/>
      <c r="F100" s="16"/>
    </row>
    <row r="101" spans="2:7" ht="15">
      <c r="B101" s="9"/>
      <c r="C101" s="7"/>
      <c r="D101" s="9"/>
      <c r="E101" s="124"/>
      <c r="F101" s="16"/>
      <c r="G101" s="9"/>
    </row>
    <row r="102" spans="1:7" ht="15.75" thickBot="1">
      <c r="A102" s="10"/>
      <c r="B102" s="11"/>
      <c r="C102" s="10"/>
      <c r="D102" s="11"/>
      <c r="E102" s="126"/>
      <c r="F102" s="15"/>
      <c r="G102" s="9"/>
    </row>
    <row r="103" spans="1:7" ht="16.5" thickBot="1" thickTop="1">
      <c r="A103" s="7"/>
      <c r="B103" s="9"/>
      <c r="C103" s="7"/>
      <c r="D103" s="9"/>
      <c r="E103" s="124"/>
      <c r="F103" s="16"/>
      <c r="G103" s="18"/>
    </row>
    <row r="104" ht="15.75" thickTop="1"/>
    <row r="105" ht="15.75" thickBot="1"/>
    <row r="106" spans="1:5" ht="16.5" thickBot="1" thickTop="1">
      <c r="A106" s="32" t="s">
        <v>2</v>
      </c>
      <c r="B106" s="392" t="s">
        <v>19</v>
      </c>
      <c r="C106" s="393"/>
      <c r="D106" s="32" t="s">
        <v>20</v>
      </c>
      <c r="E106" s="336" t="s">
        <v>36</v>
      </c>
    </row>
    <row r="107" ht="16.5" thickBot="1" thickTop="1"/>
    <row r="108" spans="1:6" ht="15.75" thickBot="1">
      <c r="A108" s="4" t="s">
        <v>9</v>
      </c>
      <c r="B108" s="4" t="s">
        <v>3</v>
      </c>
      <c r="C108" s="4" t="s">
        <v>6</v>
      </c>
      <c r="D108" s="4" t="s">
        <v>7</v>
      </c>
      <c r="E108" s="332" t="s">
        <v>8</v>
      </c>
      <c r="F108" s="13" t="s">
        <v>10</v>
      </c>
    </row>
    <row r="109" spans="1:6" ht="15">
      <c r="A109" s="117" t="s">
        <v>1</v>
      </c>
      <c r="B109" s="121" t="s">
        <v>399</v>
      </c>
      <c r="C109" s="120" t="s">
        <v>21</v>
      </c>
      <c r="D109" s="120">
        <v>13</v>
      </c>
      <c r="E109" s="90" t="s">
        <v>400</v>
      </c>
      <c r="F109" s="119">
        <v>50</v>
      </c>
    </row>
    <row r="110" spans="1:6" ht="15">
      <c r="A110" s="120" t="s">
        <v>11</v>
      </c>
      <c r="B110" s="121" t="s">
        <v>253</v>
      </c>
      <c r="C110" s="120" t="s">
        <v>408</v>
      </c>
      <c r="D110" s="120">
        <v>115</v>
      </c>
      <c r="E110" s="90" t="s">
        <v>395</v>
      </c>
      <c r="F110" s="122">
        <v>45</v>
      </c>
    </row>
    <row r="111" spans="1:6" ht="15">
      <c r="A111" s="120" t="s">
        <v>15</v>
      </c>
      <c r="B111" s="121" t="s">
        <v>121</v>
      </c>
      <c r="C111" s="120" t="s">
        <v>88</v>
      </c>
      <c r="D111" s="120">
        <v>96</v>
      </c>
      <c r="E111" s="90" t="s">
        <v>396</v>
      </c>
      <c r="F111" s="122">
        <v>42</v>
      </c>
    </row>
    <row r="112" spans="1:6" ht="15">
      <c r="A112" s="47" t="s">
        <v>16</v>
      </c>
      <c r="B112" s="121" t="s">
        <v>119</v>
      </c>
      <c r="C112" s="120" t="s">
        <v>23</v>
      </c>
      <c r="D112" s="120">
        <v>61</v>
      </c>
      <c r="E112" s="90" t="s">
        <v>401</v>
      </c>
      <c r="F112" s="17">
        <v>40</v>
      </c>
    </row>
    <row r="113" spans="1:6" ht="15">
      <c r="A113" s="120" t="s">
        <v>17</v>
      </c>
      <c r="B113" s="121" t="s">
        <v>118</v>
      </c>
      <c r="C113" s="120" t="s">
        <v>22</v>
      </c>
      <c r="D113" s="120">
        <v>78</v>
      </c>
      <c r="E113" s="90" t="s">
        <v>397</v>
      </c>
      <c r="F113" s="17">
        <v>39</v>
      </c>
    </row>
    <row r="114" spans="1:6" ht="15">
      <c r="A114" s="120" t="s">
        <v>46</v>
      </c>
      <c r="B114" s="121" t="s">
        <v>197</v>
      </c>
      <c r="C114" s="120" t="s">
        <v>198</v>
      </c>
      <c r="D114" s="120">
        <v>69</v>
      </c>
      <c r="E114" s="90" t="s">
        <v>398</v>
      </c>
      <c r="F114" s="17">
        <v>38</v>
      </c>
    </row>
    <row r="115" ht="15">
      <c r="F115" s="16"/>
    </row>
    <row r="116" ht="15.75" thickBot="1"/>
    <row r="117" spans="1:5" ht="16.5" thickBot="1" thickTop="1">
      <c r="A117" s="32" t="s">
        <v>2</v>
      </c>
      <c r="B117" s="392" t="s">
        <v>19</v>
      </c>
      <c r="C117" s="393"/>
      <c r="D117" s="32" t="s">
        <v>20</v>
      </c>
      <c r="E117" s="336" t="s">
        <v>37</v>
      </c>
    </row>
    <row r="118" ht="16.5" thickBot="1" thickTop="1"/>
    <row r="119" spans="1:6" ht="15.75" thickBot="1">
      <c r="A119" s="4" t="s">
        <v>9</v>
      </c>
      <c r="B119" s="4" t="s">
        <v>3</v>
      </c>
      <c r="C119" s="4" t="s">
        <v>6</v>
      </c>
      <c r="D119" s="4" t="s">
        <v>7</v>
      </c>
      <c r="E119" s="332" t="s">
        <v>8</v>
      </c>
      <c r="F119" s="13" t="s">
        <v>10</v>
      </c>
    </row>
    <row r="120" spans="1:6" ht="15">
      <c r="A120" s="44"/>
      <c r="B120" s="35"/>
      <c r="C120" s="44"/>
      <c r="D120" s="44"/>
      <c r="E120" s="333"/>
      <c r="F120" s="14">
        <v>50</v>
      </c>
    </row>
    <row r="121" spans="2:6" ht="15">
      <c r="B121" s="9"/>
      <c r="C121" s="7"/>
      <c r="D121" s="9"/>
      <c r="E121" s="124"/>
      <c r="F121" s="16"/>
    </row>
    <row r="122" spans="2:6" ht="15">
      <c r="B122" s="9"/>
      <c r="C122" s="7"/>
      <c r="D122" s="9"/>
      <c r="E122" s="124"/>
      <c r="F122" s="16"/>
    </row>
    <row r="123" spans="1:6" ht="15.75" thickBot="1">
      <c r="A123" s="10"/>
      <c r="B123" s="11"/>
      <c r="C123" s="10"/>
      <c r="D123" s="11"/>
      <c r="E123" s="126"/>
      <c r="F123" s="15"/>
    </row>
    <row r="124" spans="1:6" ht="15.75" thickTop="1">
      <c r="A124" s="7"/>
      <c r="B124" s="9"/>
      <c r="C124" s="7"/>
      <c r="D124" s="9"/>
      <c r="E124" s="124"/>
      <c r="F124" s="16"/>
    </row>
    <row r="126" ht="15.75" thickBot="1"/>
    <row r="127" spans="1:5" ht="16.5" thickBot="1" thickTop="1">
      <c r="A127" s="32" t="s">
        <v>2</v>
      </c>
      <c r="B127" s="33" t="s">
        <v>25</v>
      </c>
      <c r="C127" s="34"/>
      <c r="D127" s="32" t="s">
        <v>18</v>
      </c>
      <c r="E127" s="336" t="s">
        <v>36</v>
      </c>
    </row>
    <row r="128" ht="16.5" thickBot="1" thickTop="1"/>
    <row r="129" spans="1:6" ht="15.75" thickBot="1">
      <c r="A129" s="4" t="s">
        <v>9</v>
      </c>
      <c r="B129" s="4" t="s">
        <v>3</v>
      </c>
      <c r="C129" s="4" t="s">
        <v>6</v>
      </c>
      <c r="D129" s="4" t="s">
        <v>7</v>
      </c>
      <c r="E129" s="332" t="s">
        <v>8</v>
      </c>
      <c r="F129" s="13" t="s">
        <v>10</v>
      </c>
    </row>
    <row r="130" spans="1:6" ht="15">
      <c r="A130" s="120" t="s">
        <v>1</v>
      </c>
      <c r="B130" s="121" t="s">
        <v>331</v>
      </c>
      <c r="C130" s="120" t="s">
        <v>332</v>
      </c>
      <c r="D130" s="120">
        <v>10</v>
      </c>
      <c r="E130" s="90" t="s">
        <v>402</v>
      </c>
      <c r="F130" s="14">
        <v>50</v>
      </c>
    </row>
    <row r="132" ht="15.75" thickBot="1"/>
    <row r="133" spans="1:5" ht="16.5" thickBot="1" thickTop="1">
      <c r="A133" s="32" t="s">
        <v>2</v>
      </c>
      <c r="B133" s="33" t="s">
        <v>25</v>
      </c>
      <c r="C133" s="34"/>
      <c r="D133" s="32" t="s">
        <v>18</v>
      </c>
      <c r="E133" s="336" t="s">
        <v>37</v>
      </c>
    </row>
    <row r="134" ht="16.5" thickBot="1" thickTop="1"/>
    <row r="135" spans="1:6" ht="15.75" thickBot="1">
      <c r="A135" s="4" t="s">
        <v>9</v>
      </c>
      <c r="B135" s="4" t="s">
        <v>3</v>
      </c>
      <c r="C135" s="4" t="s">
        <v>6</v>
      </c>
      <c r="D135" s="4" t="s">
        <v>7</v>
      </c>
      <c r="E135" s="332" t="s">
        <v>8</v>
      </c>
      <c r="F135" s="13" t="s">
        <v>10</v>
      </c>
    </row>
    <row r="136" spans="1:6" ht="15">
      <c r="A136" s="117" t="s">
        <v>1</v>
      </c>
      <c r="B136" s="139" t="s">
        <v>115</v>
      </c>
      <c r="C136" s="117" t="s">
        <v>26</v>
      </c>
      <c r="D136" s="117">
        <v>102</v>
      </c>
      <c r="E136" s="89" t="s">
        <v>403</v>
      </c>
      <c r="F136" s="140">
        <v>50</v>
      </c>
    </row>
    <row r="137" spans="1:6" ht="15">
      <c r="A137" s="120" t="s">
        <v>11</v>
      </c>
      <c r="B137" s="134" t="s">
        <v>116</v>
      </c>
      <c r="C137" s="120" t="s">
        <v>117</v>
      </c>
      <c r="D137" s="120">
        <v>25</v>
      </c>
      <c r="E137" s="90" t="s">
        <v>404</v>
      </c>
      <c r="F137" s="141">
        <v>45</v>
      </c>
    </row>
    <row r="138" spans="2:6" ht="15">
      <c r="B138" s="9"/>
      <c r="C138" s="7"/>
      <c r="D138" s="9"/>
      <c r="E138" s="124"/>
      <c r="F138" s="16"/>
    </row>
    <row r="139" spans="2:6" ht="15">
      <c r="B139" s="9"/>
      <c r="C139" s="7"/>
      <c r="D139" s="9"/>
      <c r="E139" s="124"/>
      <c r="F139" s="16"/>
    </row>
    <row r="140" spans="1:6" ht="15.75" thickBot="1">
      <c r="A140" s="19"/>
      <c r="B140" s="20"/>
      <c r="C140" s="19"/>
      <c r="D140" s="20"/>
      <c r="E140" s="143"/>
      <c r="F140" s="21"/>
    </row>
    <row r="141" spans="1:6" ht="15.75" thickTop="1">
      <c r="A141" s="7"/>
      <c r="B141" s="9"/>
      <c r="C141" s="7"/>
      <c r="D141" s="9"/>
      <c r="E141" s="124"/>
      <c r="F141" s="16"/>
    </row>
    <row r="142" spans="1:6" ht="15">
      <c r="A142" s="7"/>
      <c r="B142" s="9"/>
      <c r="C142" s="7"/>
      <c r="D142" s="9"/>
      <c r="E142" s="124"/>
      <c r="F142" s="16"/>
    </row>
    <row r="143" ht="15.75" thickBot="1"/>
    <row r="144" spans="1:3" ht="16.5" thickBot="1">
      <c r="A144" s="22" t="s">
        <v>38</v>
      </c>
      <c r="B144" s="23"/>
      <c r="C144" s="48">
        <f>SUM(C145:C146)</f>
        <v>37</v>
      </c>
    </row>
    <row r="145" spans="2:3" ht="15.75" thickBot="1">
      <c r="B145" s="25" t="s">
        <v>39</v>
      </c>
      <c r="C145" s="26">
        <f>COUNT(F130,F10,F26:F31,F48:F53,F72:F76,F93,F109:F114)</f>
        <v>26</v>
      </c>
    </row>
    <row r="146" spans="2:3" ht="15.75" thickBot="1">
      <c r="B146" s="25" t="s">
        <v>40</v>
      </c>
      <c r="C146" s="26">
        <f>COUNT(F136:F137,F99,F82:F83,F59:F62,F37:F38)</f>
        <v>11</v>
      </c>
    </row>
  </sheetData>
  <sheetProtection password="D80B" sheet="1" selectLockedCells="1"/>
  <mergeCells count="13">
    <mergeCell ref="B23:C23"/>
    <mergeCell ref="B34:C34"/>
    <mergeCell ref="B45:C45"/>
    <mergeCell ref="B56:C56"/>
    <mergeCell ref="A3:F3"/>
    <mergeCell ref="B7:C7"/>
    <mergeCell ref="B13:C13"/>
    <mergeCell ref="B106:C106"/>
    <mergeCell ref="B117:C117"/>
    <mergeCell ref="B69:C69"/>
    <mergeCell ref="B79:C79"/>
    <mergeCell ref="B90:C90"/>
    <mergeCell ref="B96:C96"/>
  </mergeCells>
  <printOptions/>
  <pageMargins left="0.98" right="0.7" top="0.75" bottom="0.75" header="0.3" footer="0.3"/>
  <pageSetup horizontalDpi="600" verticalDpi="600" orientation="portrait" paperSize="9" r:id="rId1"/>
  <headerFooter>
    <oddHeader>&amp;C&amp;F</oddHeader>
    <oddFooter>&amp;CStranica &amp;P</oddFooter>
  </headerFooter>
  <rowBreaks count="3" manualBreakCount="3">
    <brk id="41" max="5" man="1"/>
    <brk id="86" max="5" man="1"/>
    <brk id="123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148"/>
  <sheetViews>
    <sheetView showGridLines="0" view="pageBreakPreview" zoomScaleNormal="75" zoomScaleSheetLayoutView="100" zoomScalePageLayoutView="90" workbookViewId="0" topLeftCell="A130">
      <selection activeCell="F19" sqref="F19"/>
    </sheetView>
  </sheetViews>
  <sheetFormatPr defaultColWidth="9.140625" defaultRowHeight="15"/>
  <cols>
    <col min="1" max="1" width="14.421875" style="0" customWidth="1"/>
    <col min="2" max="2" width="18.140625" style="2" customWidth="1"/>
    <col min="3" max="3" width="9.421875" style="0" bestFit="1" customWidth="1"/>
    <col min="4" max="4" width="15.00390625" style="2" bestFit="1" customWidth="1"/>
    <col min="5" max="5" width="12.7109375" style="2" bestFit="1" customWidth="1"/>
    <col min="6" max="6" width="9.140625" style="12" customWidth="1"/>
    <col min="7" max="7" width="9.140625" style="2" hidden="1" customWidth="1"/>
  </cols>
  <sheetData>
    <row r="1" ht="15">
      <c r="F1" s="2"/>
    </row>
    <row r="3" spans="1:6" ht="18.75">
      <c r="A3" s="378" t="s">
        <v>52</v>
      </c>
      <c r="B3" s="357"/>
      <c r="C3" s="357"/>
      <c r="D3" s="357"/>
      <c r="E3" s="357"/>
      <c r="F3" s="357"/>
    </row>
    <row r="6" ht="15.75" thickBot="1"/>
    <row r="7" spans="1:5" ht="16.5" thickBot="1" thickTop="1">
      <c r="A7" s="49" t="s">
        <v>2</v>
      </c>
      <c r="B7" s="397" t="s">
        <v>0</v>
      </c>
      <c r="C7" s="398"/>
      <c r="D7" s="49" t="s">
        <v>5</v>
      </c>
      <c r="E7" s="49" t="s">
        <v>27</v>
      </c>
    </row>
    <row r="8" ht="16.5" thickBot="1" thickTop="1"/>
    <row r="9" spans="1:6" ht="15.75" thickBot="1">
      <c r="A9" s="4" t="s">
        <v>9</v>
      </c>
      <c r="B9" s="4" t="s">
        <v>3</v>
      </c>
      <c r="C9" s="4" t="s">
        <v>6</v>
      </c>
      <c r="D9" s="4" t="s">
        <v>7</v>
      </c>
      <c r="E9" s="5" t="s">
        <v>8</v>
      </c>
      <c r="F9" s="13" t="s">
        <v>10</v>
      </c>
    </row>
    <row r="10" spans="1:6" ht="15">
      <c r="A10" s="117" t="s">
        <v>1</v>
      </c>
      <c r="B10" s="121" t="s">
        <v>97</v>
      </c>
      <c r="C10" s="120" t="s">
        <v>85</v>
      </c>
      <c r="D10" s="120">
        <v>146</v>
      </c>
      <c r="E10" s="90" t="s">
        <v>412</v>
      </c>
      <c r="F10" s="119">
        <v>50</v>
      </c>
    </row>
    <row r="11" spans="1:6" ht="15">
      <c r="A11" s="314"/>
      <c r="B11" s="110"/>
      <c r="C11" s="314"/>
      <c r="D11" s="110"/>
      <c r="E11" s="81"/>
      <c r="F11" s="112"/>
    </row>
    <row r="12" spans="1:6" ht="15.75" thickBot="1">
      <c r="A12" s="314"/>
      <c r="B12" s="110"/>
      <c r="C12" s="314"/>
      <c r="D12" s="110"/>
      <c r="E12" s="81"/>
      <c r="F12" s="112"/>
    </row>
    <row r="13" spans="1:6" ht="16.5" thickBot="1" thickTop="1">
      <c r="A13" s="324" t="s">
        <v>2</v>
      </c>
      <c r="B13" s="394" t="s">
        <v>0</v>
      </c>
      <c r="C13" s="395"/>
      <c r="D13" s="324" t="s">
        <v>5</v>
      </c>
      <c r="E13" s="325" t="s">
        <v>28</v>
      </c>
      <c r="F13" s="112"/>
    </row>
    <row r="14" spans="1:6" ht="16.5" thickBot="1" thickTop="1">
      <c r="A14" s="314"/>
      <c r="B14" s="110"/>
      <c r="C14" s="314"/>
      <c r="D14" s="110"/>
      <c r="E14" s="81"/>
      <c r="F14" s="112"/>
    </row>
    <row r="15" spans="1:11" ht="15.75" thickBot="1">
      <c r="A15" s="115" t="s">
        <v>9</v>
      </c>
      <c r="B15" s="115" t="s">
        <v>3</v>
      </c>
      <c r="C15" s="115" t="s">
        <v>6</v>
      </c>
      <c r="D15" s="115" t="s">
        <v>7</v>
      </c>
      <c r="E15" s="83" t="s">
        <v>8</v>
      </c>
      <c r="F15" s="116" t="s">
        <v>10</v>
      </c>
      <c r="H15" s="7"/>
      <c r="I15" s="9"/>
      <c r="J15" s="7"/>
      <c r="K15" s="9"/>
    </row>
    <row r="16" spans="1:11" ht="15">
      <c r="A16" s="117"/>
      <c r="B16" s="118"/>
      <c r="C16" s="117"/>
      <c r="D16" s="117"/>
      <c r="E16" s="89"/>
      <c r="F16" s="119"/>
      <c r="I16" s="2"/>
      <c r="K16" s="2"/>
    </row>
    <row r="17" spans="1:6" ht="15">
      <c r="A17" s="314"/>
      <c r="B17" s="110"/>
      <c r="C17" s="314"/>
      <c r="D17" s="110"/>
      <c r="E17" s="81"/>
      <c r="F17" s="112"/>
    </row>
    <row r="18" spans="1:7" ht="15.75" thickBot="1">
      <c r="A18" s="314"/>
      <c r="B18" s="110"/>
      <c r="C18" s="314"/>
      <c r="D18" s="110"/>
      <c r="E18" s="81"/>
      <c r="F18" s="112"/>
      <c r="G18" s="11"/>
    </row>
    <row r="19" spans="1:7" ht="16.5" thickBot="1" thickTop="1">
      <c r="A19" s="125"/>
      <c r="B19" s="126"/>
      <c r="C19" s="125"/>
      <c r="D19" s="126"/>
      <c r="E19" s="84"/>
      <c r="F19" s="127"/>
      <c r="G19" s="9"/>
    </row>
    <row r="20" spans="1:6" ht="15.75" thickTop="1">
      <c r="A20" s="123"/>
      <c r="B20" s="124"/>
      <c r="C20" s="123"/>
      <c r="D20" s="124"/>
      <c r="E20" s="85"/>
      <c r="F20" s="128"/>
    </row>
    <row r="21" spans="1:6" ht="15">
      <c r="A21" s="314"/>
      <c r="B21" s="110"/>
      <c r="C21" s="314"/>
      <c r="D21" s="110"/>
      <c r="E21" s="81"/>
      <c r="F21" s="112"/>
    </row>
    <row r="22" spans="1:6" ht="15.75" thickBot="1">
      <c r="A22" s="314"/>
      <c r="B22" s="110"/>
      <c r="C22" s="314"/>
      <c r="D22" s="110"/>
      <c r="E22" s="81"/>
      <c r="F22" s="112"/>
    </row>
    <row r="23" spans="1:6" ht="16.5" thickBot="1" thickTop="1">
      <c r="A23" s="324" t="s">
        <v>2</v>
      </c>
      <c r="B23" s="394" t="s">
        <v>29</v>
      </c>
      <c r="C23" s="395"/>
      <c r="D23" s="324" t="s">
        <v>30</v>
      </c>
      <c r="E23" s="325" t="s">
        <v>27</v>
      </c>
      <c r="F23" s="112"/>
    </row>
    <row r="24" spans="1:6" ht="16.5" thickBot="1" thickTop="1">
      <c r="A24" s="314"/>
      <c r="B24" s="110"/>
      <c r="C24" s="314"/>
      <c r="D24" s="110"/>
      <c r="E24" s="81"/>
      <c r="F24" s="112"/>
    </row>
    <row r="25" spans="1:6" ht="15.75" thickBot="1">
      <c r="A25" s="115" t="s">
        <v>9</v>
      </c>
      <c r="B25" s="115" t="s">
        <v>3</v>
      </c>
      <c r="C25" s="115" t="s">
        <v>6</v>
      </c>
      <c r="D25" s="115" t="s">
        <v>7</v>
      </c>
      <c r="E25" s="83" t="s">
        <v>8</v>
      </c>
      <c r="F25" s="116" t="s">
        <v>10</v>
      </c>
    </row>
    <row r="26" spans="1:6" ht="15">
      <c r="A26" s="117" t="s">
        <v>1</v>
      </c>
      <c r="B26" s="118" t="s">
        <v>99</v>
      </c>
      <c r="C26" s="117" t="s">
        <v>90</v>
      </c>
      <c r="D26" s="117">
        <v>83</v>
      </c>
      <c r="E26" s="89" t="s">
        <v>416</v>
      </c>
      <c r="F26" s="119">
        <v>50</v>
      </c>
    </row>
    <row r="27" spans="1:6" ht="15">
      <c r="A27" s="120" t="s">
        <v>11</v>
      </c>
      <c r="B27" s="121" t="s">
        <v>224</v>
      </c>
      <c r="C27" s="120" t="s">
        <v>90</v>
      </c>
      <c r="D27" s="120">
        <v>45</v>
      </c>
      <c r="E27" s="90" t="s">
        <v>417</v>
      </c>
      <c r="F27" s="122">
        <v>45</v>
      </c>
    </row>
    <row r="28" spans="1:6" ht="15">
      <c r="A28" s="315" t="s">
        <v>15</v>
      </c>
      <c r="B28" s="121" t="s">
        <v>226</v>
      </c>
      <c r="C28" s="120" t="s">
        <v>86</v>
      </c>
      <c r="D28" s="120">
        <v>122</v>
      </c>
      <c r="E28" s="90" t="s">
        <v>418</v>
      </c>
      <c r="F28" s="122">
        <v>42</v>
      </c>
    </row>
    <row r="29" spans="1:6" ht="15">
      <c r="A29" s="120" t="s">
        <v>16</v>
      </c>
      <c r="B29" s="121" t="s">
        <v>102</v>
      </c>
      <c r="C29" s="120" t="s">
        <v>86</v>
      </c>
      <c r="D29" s="120">
        <v>60</v>
      </c>
      <c r="E29" s="90" t="s">
        <v>419</v>
      </c>
      <c r="F29" s="122">
        <v>40</v>
      </c>
    </row>
    <row r="30" spans="1:6" ht="15">
      <c r="A30" s="120" t="s">
        <v>17</v>
      </c>
      <c r="B30" s="134" t="s">
        <v>420</v>
      </c>
      <c r="C30" s="120" t="s">
        <v>90</v>
      </c>
      <c r="D30" s="120">
        <v>64</v>
      </c>
      <c r="E30" s="90" t="s">
        <v>421</v>
      </c>
      <c r="F30" s="122">
        <v>39</v>
      </c>
    </row>
    <row r="31" spans="1:6" ht="15">
      <c r="A31" s="314"/>
      <c r="B31" s="110"/>
      <c r="C31" s="314"/>
      <c r="D31" s="110"/>
      <c r="E31" s="81"/>
      <c r="F31" s="112"/>
    </row>
    <row r="32" spans="1:7" ht="15.75" thickBot="1">
      <c r="A32" s="314"/>
      <c r="B32" s="110"/>
      <c r="C32" s="314"/>
      <c r="D32" s="110"/>
      <c r="E32" s="81"/>
      <c r="F32" s="112"/>
      <c r="G32" s="9"/>
    </row>
    <row r="33" spans="1:7" ht="16.5" thickBot="1" thickTop="1">
      <c r="A33" s="324" t="s">
        <v>2</v>
      </c>
      <c r="B33" s="394" t="s">
        <v>29</v>
      </c>
      <c r="C33" s="395"/>
      <c r="D33" s="324" t="s">
        <v>30</v>
      </c>
      <c r="E33" s="325" t="s">
        <v>28</v>
      </c>
      <c r="F33" s="112"/>
      <c r="G33" s="9"/>
    </row>
    <row r="34" spans="1:7" ht="16.5" thickBot="1" thickTop="1">
      <c r="A34" s="314"/>
      <c r="B34" s="110"/>
      <c r="C34" s="314"/>
      <c r="D34" s="110"/>
      <c r="E34" s="81"/>
      <c r="F34" s="112"/>
      <c r="G34" s="11"/>
    </row>
    <row r="35" spans="1:7" ht="16.5" thickBot="1" thickTop="1">
      <c r="A35" s="115" t="s">
        <v>9</v>
      </c>
      <c r="B35" s="115" t="s">
        <v>3</v>
      </c>
      <c r="C35" s="115" t="s">
        <v>6</v>
      </c>
      <c r="D35" s="115" t="s">
        <v>7</v>
      </c>
      <c r="E35" s="83" t="s">
        <v>8</v>
      </c>
      <c r="F35" s="116" t="s">
        <v>10</v>
      </c>
      <c r="G35" s="9"/>
    </row>
    <row r="36" spans="1:7" ht="15">
      <c r="A36" s="129" t="s">
        <v>1</v>
      </c>
      <c r="B36" s="130" t="s">
        <v>106</v>
      </c>
      <c r="C36" s="129" t="s">
        <v>90</v>
      </c>
      <c r="D36" s="129">
        <v>98</v>
      </c>
      <c r="E36" s="108" t="s">
        <v>415</v>
      </c>
      <c r="F36" s="131">
        <v>50</v>
      </c>
      <c r="G36" s="9"/>
    </row>
    <row r="37" spans="1:6" ht="15">
      <c r="A37" s="120" t="s">
        <v>11</v>
      </c>
      <c r="B37" s="134" t="s">
        <v>136</v>
      </c>
      <c r="C37" s="120" t="s">
        <v>85</v>
      </c>
      <c r="D37" s="120">
        <v>50</v>
      </c>
      <c r="E37" s="281" t="s">
        <v>414</v>
      </c>
      <c r="F37" s="122">
        <v>45</v>
      </c>
    </row>
    <row r="38" spans="1:6" ht="15">
      <c r="A38" s="120" t="s">
        <v>15</v>
      </c>
      <c r="B38" s="134" t="s">
        <v>138</v>
      </c>
      <c r="C38" s="120" t="s">
        <v>85</v>
      </c>
      <c r="D38" s="120">
        <v>35</v>
      </c>
      <c r="E38" s="90" t="s">
        <v>413</v>
      </c>
      <c r="F38" s="122">
        <v>42</v>
      </c>
    </row>
    <row r="39" spans="1:6" ht="15">
      <c r="A39" s="314"/>
      <c r="B39" s="124"/>
      <c r="C39" s="123"/>
      <c r="D39" s="124"/>
      <c r="E39" s="85"/>
      <c r="F39" s="128"/>
    </row>
    <row r="40" spans="1:6" ht="15">
      <c r="A40" s="314"/>
      <c r="B40" s="124"/>
      <c r="C40" s="123"/>
      <c r="D40" s="124"/>
      <c r="E40" s="85"/>
      <c r="F40" s="128"/>
    </row>
    <row r="41" spans="1:6" ht="15.75" thickBot="1">
      <c r="A41" s="125"/>
      <c r="B41" s="126"/>
      <c r="C41" s="125"/>
      <c r="D41" s="126"/>
      <c r="E41" s="84"/>
      <c r="F41" s="127"/>
    </row>
    <row r="42" spans="1:6" ht="15.75" thickTop="1">
      <c r="A42" s="123"/>
      <c r="B42" s="124"/>
      <c r="C42" s="123"/>
      <c r="D42" s="124"/>
      <c r="E42" s="85"/>
      <c r="F42" s="128"/>
    </row>
    <row r="43" spans="1:6" ht="15">
      <c r="A43" s="123"/>
      <c r="B43" s="124"/>
      <c r="C43" s="123"/>
      <c r="D43" s="124"/>
      <c r="E43" s="85"/>
      <c r="F43" s="128"/>
    </row>
    <row r="44" spans="1:6" ht="15.75" thickBot="1">
      <c r="A44" s="314"/>
      <c r="B44" s="110"/>
      <c r="C44" s="314"/>
      <c r="D44" s="110"/>
      <c r="E44" s="81"/>
      <c r="F44" s="112"/>
    </row>
    <row r="45" spans="1:6" ht="16.5" thickBot="1" thickTop="1">
      <c r="A45" s="324" t="s">
        <v>2</v>
      </c>
      <c r="B45" s="394" t="s">
        <v>13</v>
      </c>
      <c r="C45" s="395"/>
      <c r="D45" s="324" t="s">
        <v>12</v>
      </c>
      <c r="E45" s="325" t="s">
        <v>27</v>
      </c>
      <c r="F45" s="112"/>
    </row>
    <row r="46" spans="1:6" ht="16.5" thickBot="1" thickTop="1">
      <c r="A46" s="314"/>
      <c r="B46" s="110"/>
      <c r="C46" s="314"/>
      <c r="D46" s="110"/>
      <c r="E46" s="81"/>
      <c r="F46" s="112"/>
    </row>
    <row r="47" spans="1:6" ht="15.75" thickBot="1">
      <c r="A47" s="115" t="s">
        <v>9</v>
      </c>
      <c r="B47" s="115" t="s">
        <v>3</v>
      </c>
      <c r="C47" s="115" t="s">
        <v>6</v>
      </c>
      <c r="D47" s="115" t="s">
        <v>7</v>
      </c>
      <c r="E47" s="83" t="s">
        <v>8</v>
      </c>
      <c r="F47" s="116" t="s">
        <v>10</v>
      </c>
    </row>
    <row r="48" spans="1:6" ht="15">
      <c r="A48" s="117" t="s">
        <v>1</v>
      </c>
      <c r="B48" s="121" t="s">
        <v>108</v>
      </c>
      <c r="C48" s="120" t="s">
        <v>92</v>
      </c>
      <c r="D48" s="120">
        <v>2</v>
      </c>
      <c r="E48" s="89" t="s">
        <v>426</v>
      </c>
      <c r="F48" s="119">
        <v>50</v>
      </c>
    </row>
    <row r="49" spans="1:8" ht="15">
      <c r="A49" s="120" t="s">
        <v>11</v>
      </c>
      <c r="B49" s="121" t="s">
        <v>155</v>
      </c>
      <c r="C49" s="120" t="s">
        <v>31</v>
      </c>
      <c r="D49" s="120">
        <v>26</v>
      </c>
      <c r="E49" s="90" t="s">
        <v>427</v>
      </c>
      <c r="F49" s="122">
        <v>45</v>
      </c>
      <c r="G49" s="9"/>
      <c r="H49" s="28"/>
    </row>
    <row r="50" spans="1:7" ht="15.75" thickBot="1">
      <c r="A50" s="120" t="s">
        <v>15</v>
      </c>
      <c r="B50" s="121" t="s">
        <v>109</v>
      </c>
      <c r="C50" s="120" t="s">
        <v>31</v>
      </c>
      <c r="D50" s="120">
        <v>87</v>
      </c>
      <c r="E50" s="90" t="s">
        <v>428</v>
      </c>
      <c r="F50" s="122">
        <v>42</v>
      </c>
      <c r="G50" s="11"/>
    </row>
    <row r="51" spans="1:7" ht="15.75" thickTop="1">
      <c r="A51" s="120" t="s">
        <v>16</v>
      </c>
      <c r="B51" s="121" t="s">
        <v>146</v>
      </c>
      <c r="C51" s="120" t="s">
        <v>31</v>
      </c>
      <c r="D51" s="120">
        <v>17</v>
      </c>
      <c r="E51" s="90" t="s">
        <v>429</v>
      </c>
      <c r="F51" s="122">
        <v>40</v>
      </c>
      <c r="G51" s="9"/>
    </row>
    <row r="52" spans="1:6" ht="15">
      <c r="A52" s="120" t="s">
        <v>17</v>
      </c>
      <c r="B52" s="121" t="s">
        <v>422</v>
      </c>
      <c r="C52" s="120" t="s">
        <v>91</v>
      </c>
      <c r="D52" s="120">
        <v>30</v>
      </c>
      <c r="E52" s="90" t="s">
        <v>430</v>
      </c>
      <c r="F52" s="122">
        <v>39</v>
      </c>
    </row>
    <row r="53" spans="1:6" ht="15">
      <c r="A53" s="120" t="s">
        <v>46</v>
      </c>
      <c r="B53" s="121" t="s">
        <v>235</v>
      </c>
      <c r="C53" s="120" t="s">
        <v>90</v>
      </c>
      <c r="D53" s="120">
        <v>33</v>
      </c>
      <c r="E53" s="90" t="s">
        <v>431</v>
      </c>
      <c r="F53" s="122">
        <v>38</v>
      </c>
    </row>
    <row r="54" spans="1:6" ht="15">
      <c r="A54" s="124"/>
      <c r="E54" s="85"/>
      <c r="F54" s="293"/>
    </row>
    <row r="55" spans="1:6" ht="15.75" thickBot="1">
      <c r="A55" s="124"/>
      <c r="B55" s="9"/>
      <c r="C55" s="7"/>
      <c r="D55" s="9"/>
      <c r="E55" s="85"/>
      <c r="F55" s="293"/>
    </row>
    <row r="56" spans="1:6" ht="16.5" thickBot="1" thickTop="1">
      <c r="A56" s="324" t="s">
        <v>2</v>
      </c>
      <c r="B56" s="326" t="s">
        <v>13</v>
      </c>
      <c r="C56" s="327"/>
      <c r="D56" s="324" t="s">
        <v>12</v>
      </c>
      <c r="E56" s="325" t="s">
        <v>28</v>
      </c>
      <c r="F56" s="112"/>
    </row>
    <row r="57" spans="1:6" ht="16.5" thickBot="1" thickTop="1">
      <c r="A57" s="314"/>
      <c r="B57" s="110"/>
      <c r="C57" s="314"/>
      <c r="D57" s="110"/>
      <c r="E57" s="81"/>
      <c r="F57" s="112"/>
    </row>
    <row r="58" spans="1:6" ht="15.75" thickBot="1">
      <c r="A58" s="115" t="s">
        <v>9</v>
      </c>
      <c r="B58" s="115" t="s">
        <v>3</v>
      </c>
      <c r="C58" s="115" t="s">
        <v>6</v>
      </c>
      <c r="D58" s="115" t="s">
        <v>7</v>
      </c>
      <c r="E58" s="83" t="s">
        <v>8</v>
      </c>
      <c r="F58" s="116" t="s">
        <v>10</v>
      </c>
    </row>
    <row r="59" spans="1:6" ht="15">
      <c r="A59" s="117" t="s">
        <v>1</v>
      </c>
      <c r="B59" s="121" t="s">
        <v>103</v>
      </c>
      <c r="C59" s="120" t="s">
        <v>31</v>
      </c>
      <c r="D59" s="120">
        <v>137</v>
      </c>
      <c r="E59" s="90" t="s">
        <v>423</v>
      </c>
      <c r="F59" s="131">
        <v>50</v>
      </c>
    </row>
    <row r="60" spans="1:6" ht="15">
      <c r="A60" s="120" t="s">
        <v>11</v>
      </c>
      <c r="B60" s="121" t="s">
        <v>341</v>
      </c>
      <c r="C60" s="120" t="s">
        <v>31</v>
      </c>
      <c r="D60" s="120">
        <v>3</v>
      </c>
      <c r="E60" s="90" t="s">
        <v>424</v>
      </c>
      <c r="F60" s="122">
        <v>45</v>
      </c>
    </row>
    <row r="61" spans="1:6" ht="15">
      <c r="A61" s="120" t="s">
        <v>15</v>
      </c>
      <c r="B61" s="121" t="s">
        <v>104</v>
      </c>
      <c r="C61" s="120" t="s">
        <v>31</v>
      </c>
      <c r="D61" s="120">
        <v>5</v>
      </c>
      <c r="E61" s="90" t="s">
        <v>425</v>
      </c>
      <c r="F61" s="122">
        <v>42</v>
      </c>
    </row>
    <row r="62" spans="1:7" ht="15">
      <c r="A62" s="314"/>
      <c r="F62" s="128"/>
      <c r="G62" s="9"/>
    </row>
    <row r="63" spans="1:7" ht="15.75" thickBot="1">
      <c r="A63" s="314"/>
      <c r="E63" s="85"/>
      <c r="F63" s="128"/>
      <c r="G63" s="11"/>
    </row>
    <row r="64" spans="1:7" ht="16.5" thickBot="1" thickTop="1">
      <c r="A64" s="125"/>
      <c r="B64" s="126"/>
      <c r="C64" s="125"/>
      <c r="D64" s="126"/>
      <c r="E64" s="84"/>
      <c r="F64" s="127"/>
      <c r="G64" s="9"/>
    </row>
    <row r="65" spans="1:6" ht="15.75" thickTop="1">
      <c r="A65" s="123"/>
      <c r="B65" s="124"/>
      <c r="C65" s="123"/>
      <c r="D65" s="124"/>
      <c r="E65" s="85"/>
      <c r="F65" s="128"/>
    </row>
    <row r="66" spans="1:6" ht="15">
      <c r="A66" s="314"/>
      <c r="B66" s="110"/>
      <c r="C66" s="314"/>
      <c r="D66" s="110"/>
      <c r="E66" s="81"/>
      <c r="F66" s="112"/>
    </row>
    <row r="67" spans="1:6" ht="15.75" thickBot="1">
      <c r="A67" s="314"/>
      <c r="B67" s="110"/>
      <c r="C67" s="314"/>
      <c r="D67" s="110"/>
      <c r="E67" s="81"/>
      <c r="F67" s="112"/>
    </row>
    <row r="68" spans="1:6" ht="16.5" thickBot="1" thickTop="1">
      <c r="A68" s="324" t="s">
        <v>2</v>
      </c>
      <c r="B68" s="394" t="s">
        <v>32</v>
      </c>
      <c r="C68" s="395"/>
      <c r="D68" s="324" t="s">
        <v>33</v>
      </c>
      <c r="E68" s="325" t="s">
        <v>27</v>
      </c>
      <c r="F68" s="112"/>
    </row>
    <row r="69" spans="1:6" ht="16.5" thickBot="1" thickTop="1">
      <c r="A69" s="314"/>
      <c r="B69" s="110"/>
      <c r="C69" s="314"/>
      <c r="D69" s="110"/>
      <c r="E69" s="81"/>
      <c r="F69" s="112"/>
    </row>
    <row r="70" spans="1:6" ht="15.75" thickBot="1">
      <c r="A70" s="115" t="s">
        <v>9</v>
      </c>
      <c r="B70" s="115" t="s">
        <v>3</v>
      </c>
      <c r="C70" s="115" t="s">
        <v>6</v>
      </c>
      <c r="D70" s="115" t="s">
        <v>7</v>
      </c>
      <c r="E70" s="83" t="s">
        <v>8</v>
      </c>
      <c r="F70" s="116" t="s">
        <v>10</v>
      </c>
    </row>
    <row r="71" spans="1:6" ht="15">
      <c r="A71" s="117" t="s">
        <v>1</v>
      </c>
      <c r="B71" s="118" t="s">
        <v>111</v>
      </c>
      <c r="C71" s="117" t="s">
        <v>34</v>
      </c>
      <c r="D71" s="117">
        <v>16</v>
      </c>
      <c r="E71" s="89" t="s">
        <v>432</v>
      </c>
      <c r="F71" s="119">
        <v>50</v>
      </c>
    </row>
    <row r="72" spans="1:6" ht="15">
      <c r="A72" s="120" t="s">
        <v>11</v>
      </c>
      <c r="B72" s="121" t="s">
        <v>160</v>
      </c>
      <c r="C72" s="120" t="s">
        <v>87</v>
      </c>
      <c r="D72" s="120">
        <v>59</v>
      </c>
      <c r="E72" s="90" t="s">
        <v>434</v>
      </c>
      <c r="F72" s="122">
        <v>45</v>
      </c>
    </row>
    <row r="73" spans="1:6" ht="15">
      <c r="A73" s="120" t="s">
        <v>15</v>
      </c>
      <c r="B73" s="121" t="s">
        <v>306</v>
      </c>
      <c r="C73" s="120" t="s">
        <v>14</v>
      </c>
      <c r="D73" s="120">
        <v>71</v>
      </c>
      <c r="E73" s="90" t="s">
        <v>435</v>
      </c>
      <c r="F73" s="122">
        <v>42</v>
      </c>
    </row>
    <row r="74" spans="1:6" ht="15">
      <c r="A74" s="120" t="s">
        <v>16</v>
      </c>
      <c r="B74" s="121" t="s">
        <v>107</v>
      </c>
      <c r="C74" s="120" t="s">
        <v>14</v>
      </c>
      <c r="D74" s="120">
        <v>106</v>
      </c>
      <c r="E74" s="90" t="s">
        <v>433</v>
      </c>
      <c r="F74" s="122">
        <v>40</v>
      </c>
    </row>
    <row r="75" spans="1:7" ht="15">
      <c r="A75" s="120" t="s">
        <v>17</v>
      </c>
      <c r="B75" s="121" t="s">
        <v>163</v>
      </c>
      <c r="C75" s="120" t="s">
        <v>35</v>
      </c>
      <c r="D75" s="120">
        <v>31</v>
      </c>
      <c r="E75" s="90" t="s">
        <v>436</v>
      </c>
      <c r="F75" s="122">
        <v>39</v>
      </c>
      <c r="G75" s="9"/>
    </row>
    <row r="76" spans="1:7" ht="15">
      <c r="A76" s="124"/>
      <c r="B76" s="123"/>
      <c r="C76" s="124"/>
      <c r="D76" s="124"/>
      <c r="E76" s="85"/>
      <c r="F76" s="293"/>
      <c r="G76" s="9"/>
    </row>
    <row r="77" spans="1:7" ht="15.75" thickBot="1">
      <c r="A77" s="314"/>
      <c r="F77" s="112"/>
      <c r="G77" s="11"/>
    </row>
    <row r="78" spans="1:7" ht="16.5" thickBot="1" thickTop="1">
      <c r="A78" s="324" t="s">
        <v>2</v>
      </c>
      <c r="B78" s="394" t="s">
        <v>32</v>
      </c>
      <c r="C78" s="395"/>
      <c r="D78" s="324" t="s">
        <v>33</v>
      </c>
      <c r="E78" s="325" t="s">
        <v>28</v>
      </c>
      <c r="F78" s="112"/>
      <c r="G78" s="9"/>
    </row>
    <row r="79" spans="1:6" ht="16.5" thickBot="1" thickTop="1">
      <c r="A79" s="314"/>
      <c r="B79" s="110"/>
      <c r="C79" s="314"/>
      <c r="D79" s="110"/>
      <c r="E79" s="81"/>
      <c r="F79" s="112"/>
    </row>
    <row r="80" spans="1:6" ht="15.75" thickBot="1">
      <c r="A80" s="115" t="s">
        <v>9</v>
      </c>
      <c r="B80" s="115" t="s">
        <v>3</v>
      </c>
      <c r="C80" s="115" t="s">
        <v>6</v>
      </c>
      <c r="D80" s="115" t="s">
        <v>7</v>
      </c>
      <c r="E80" s="83" t="s">
        <v>8</v>
      </c>
      <c r="F80" s="116" t="s">
        <v>10</v>
      </c>
    </row>
    <row r="81" spans="1:6" ht="15">
      <c r="A81" s="117"/>
      <c r="B81" s="118"/>
      <c r="C81" s="117"/>
      <c r="D81" s="117"/>
      <c r="E81" s="89"/>
      <c r="F81" s="119">
        <v>50</v>
      </c>
    </row>
    <row r="82" spans="1:6" ht="15">
      <c r="A82" s="314"/>
      <c r="B82" s="124"/>
      <c r="C82" s="123"/>
      <c r="D82" s="124"/>
      <c r="E82" s="85"/>
      <c r="F82" s="128"/>
    </row>
    <row r="83" spans="1:6" ht="15">
      <c r="A83" s="314"/>
      <c r="B83" s="124"/>
      <c r="C83" s="123"/>
      <c r="D83" s="135"/>
      <c r="E83" s="85"/>
      <c r="F83" s="128"/>
    </row>
    <row r="84" spans="1:6" ht="15.75" thickBot="1">
      <c r="A84" s="125"/>
      <c r="B84" s="126"/>
      <c r="C84" s="125"/>
      <c r="D84" s="126"/>
      <c r="E84" s="84"/>
      <c r="F84" s="127"/>
    </row>
    <row r="85" spans="1:6" ht="15.75" thickTop="1">
      <c r="A85" s="123"/>
      <c r="B85" s="124"/>
      <c r="C85" s="123"/>
      <c r="D85" s="124"/>
      <c r="E85" s="85"/>
      <c r="F85" s="128"/>
    </row>
    <row r="86" spans="1:6" ht="15">
      <c r="A86" s="314"/>
      <c r="B86" s="110"/>
      <c r="C86" s="314"/>
      <c r="D86" s="110"/>
      <c r="E86" s="81"/>
      <c r="F86" s="112"/>
    </row>
    <row r="87" spans="1:6" ht="15.75" thickBot="1">
      <c r="A87" s="314"/>
      <c r="B87" s="110"/>
      <c r="C87" s="314"/>
      <c r="D87" s="110"/>
      <c r="E87" s="81"/>
      <c r="F87" s="112"/>
    </row>
    <row r="88" spans="1:6" ht="16.5" thickBot="1" thickTop="1">
      <c r="A88" s="328" t="s">
        <v>2</v>
      </c>
      <c r="B88" s="396" t="s">
        <v>72</v>
      </c>
      <c r="C88" s="395"/>
      <c r="D88" s="328" t="s">
        <v>18</v>
      </c>
      <c r="E88" s="329" t="s">
        <v>78</v>
      </c>
      <c r="F88" s="112"/>
    </row>
    <row r="89" spans="1:6" ht="16.5" thickBot="1" thickTop="1">
      <c r="A89" s="314"/>
      <c r="B89" s="110"/>
      <c r="C89" s="314"/>
      <c r="D89" s="110"/>
      <c r="E89" s="81"/>
      <c r="F89" s="112"/>
    </row>
    <row r="90" spans="1:6" ht="15.75" thickBot="1">
      <c r="A90" s="277" t="s">
        <v>9</v>
      </c>
      <c r="B90" s="137" t="s">
        <v>3</v>
      </c>
      <c r="C90" s="137" t="s">
        <v>6</v>
      </c>
      <c r="D90" s="137" t="s">
        <v>7</v>
      </c>
      <c r="E90" s="87" t="s">
        <v>8</v>
      </c>
      <c r="F90" s="116" t="s">
        <v>10</v>
      </c>
    </row>
    <row r="91" spans="1:6" ht="15">
      <c r="A91" s="117"/>
      <c r="B91" s="118"/>
      <c r="C91" s="120"/>
      <c r="D91" s="120"/>
      <c r="E91" s="90"/>
      <c r="F91" s="122">
        <v>50</v>
      </c>
    </row>
    <row r="92" spans="1:7" ht="15">
      <c r="A92" s="124"/>
      <c r="B92" s="123"/>
      <c r="C92" s="124"/>
      <c r="D92" s="124"/>
      <c r="E92" s="85"/>
      <c r="F92" s="293"/>
      <c r="G92" s="9"/>
    </row>
    <row r="93" spans="1:7" ht="15.75" thickBot="1">
      <c r="A93" s="314"/>
      <c r="B93" s="110"/>
      <c r="C93" s="314"/>
      <c r="D93" s="110"/>
      <c r="E93" s="81"/>
      <c r="F93" s="112"/>
      <c r="G93" s="9"/>
    </row>
    <row r="94" spans="1:7" ht="16.5" thickBot="1" thickTop="1">
      <c r="A94" s="328" t="s">
        <v>2</v>
      </c>
      <c r="B94" s="396" t="s">
        <v>72</v>
      </c>
      <c r="C94" s="395"/>
      <c r="D94" s="328" t="s">
        <v>18</v>
      </c>
      <c r="E94" s="329" t="s">
        <v>79</v>
      </c>
      <c r="F94" s="112"/>
      <c r="G94" s="18"/>
    </row>
    <row r="95" spans="1:6" ht="16.5" thickBot="1" thickTop="1">
      <c r="A95" s="314"/>
      <c r="B95" s="110"/>
      <c r="C95" s="314"/>
      <c r="D95" s="110"/>
      <c r="E95" s="81"/>
      <c r="F95" s="112"/>
    </row>
    <row r="96" spans="1:6" ht="15.75" thickBot="1">
      <c r="A96" s="137" t="s">
        <v>9</v>
      </c>
      <c r="B96" s="137" t="s">
        <v>3</v>
      </c>
      <c r="C96" s="137" t="s">
        <v>6</v>
      </c>
      <c r="D96" s="137" t="s">
        <v>7</v>
      </c>
      <c r="E96" s="87" t="s">
        <v>8</v>
      </c>
      <c r="F96" s="116" t="s">
        <v>10</v>
      </c>
    </row>
    <row r="97" spans="1:6" ht="15">
      <c r="A97" s="120" t="s">
        <v>1</v>
      </c>
      <c r="B97" s="121" t="s">
        <v>110</v>
      </c>
      <c r="C97" s="120" t="s">
        <v>94</v>
      </c>
      <c r="D97" s="120">
        <v>84</v>
      </c>
      <c r="E97" s="90" t="s">
        <v>437</v>
      </c>
      <c r="F97" s="122">
        <v>50</v>
      </c>
    </row>
    <row r="98" spans="1:6" ht="15">
      <c r="A98" s="120" t="s">
        <v>11</v>
      </c>
      <c r="B98" s="121" t="s">
        <v>186</v>
      </c>
      <c r="C98" s="120" t="s">
        <v>187</v>
      </c>
      <c r="D98" s="120">
        <v>81</v>
      </c>
      <c r="E98" s="90" t="s">
        <v>438</v>
      </c>
      <c r="F98" s="122">
        <v>45</v>
      </c>
    </row>
    <row r="99" spans="1:6" ht="15">
      <c r="A99" s="124"/>
      <c r="B99" s="123"/>
      <c r="C99" s="124"/>
      <c r="D99" s="124"/>
      <c r="E99" s="85"/>
      <c r="F99" s="293"/>
    </row>
    <row r="100" spans="1:6" ht="15">
      <c r="A100" s="124"/>
      <c r="F100" s="293"/>
    </row>
    <row r="101" spans="1:6" ht="15.75" thickBot="1">
      <c r="A101" s="125"/>
      <c r="B101" s="126"/>
      <c r="C101" s="125"/>
      <c r="D101" s="126"/>
      <c r="E101" s="84"/>
      <c r="F101" s="127"/>
    </row>
    <row r="102" spans="1:6" ht="15.75" thickTop="1">
      <c r="A102" s="123"/>
      <c r="B102" s="124"/>
      <c r="C102" s="123"/>
      <c r="D102" s="124"/>
      <c r="E102" s="85"/>
      <c r="F102" s="128"/>
    </row>
    <row r="103" spans="1:6" ht="15">
      <c r="A103" s="314"/>
      <c r="B103" s="110"/>
      <c r="C103" s="314"/>
      <c r="D103" s="110"/>
      <c r="E103" s="81"/>
      <c r="F103" s="112"/>
    </row>
    <row r="104" spans="1:6" ht="15.75" thickBot="1">
      <c r="A104" s="314"/>
      <c r="B104" s="110"/>
      <c r="C104" s="314"/>
      <c r="D104" s="110"/>
      <c r="E104" s="81"/>
      <c r="F104" s="112"/>
    </row>
    <row r="105" spans="1:6" ht="16.5" thickBot="1" thickTop="1">
      <c r="A105" s="324" t="s">
        <v>2</v>
      </c>
      <c r="B105" s="394" t="s">
        <v>19</v>
      </c>
      <c r="C105" s="395"/>
      <c r="D105" s="324" t="s">
        <v>20</v>
      </c>
      <c r="E105" s="325" t="s">
        <v>36</v>
      </c>
      <c r="F105" s="112"/>
    </row>
    <row r="106" spans="1:6" ht="16.5" thickBot="1" thickTop="1">
      <c r="A106" s="314"/>
      <c r="B106" s="110"/>
      <c r="C106" s="314"/>
      <c r="D106" s="110"/>
      <c r="E106" s="81"/>
      <c r="F106" s="112"/>
    </row>
    <row r="107" spans="1:6" ht="15.75" thickBot="1">
      <c r="A107" s="115" t="s">
        <v>9</v>
      </c>
      <c r="B107" s="115" t="s">
        <v>3</v>
      </c>
      <c r="C107" s="115" t="s">
        <v>6</v>
      </c>
      <c r="D107" s="115" t="s">
        <v>7</v>
      </c>
      <c r="E107" s="83" t="s">
        <v>8</v>
      </c>
      <c r="F107" s="116" t="s">
        <v>10</v>
      </c>
    </row>
    <row r="108" spans="1:6" ht="15">
      <c r="A108" s="117" t="s">
        <v>1</v>
      </c>
      <c r="B108" s="121" t="s">
        <v>253</v>
      </c>
      <c r="C108" s="120" t="s">
        <v>408</v>
      </c>
      <c r="D108" s="120">
        <v>115</v>
      </c>
      <c r="E108" s="90" t="s">
        <v>440</v>
      </c>
      <c r="F108" s="119">
        <v>50</v>
      </c>
    </row>
    <row r="109" spans="1:6" ht="15">
      <c r="A109" s="120" t="s">
        <v>11</v>
      </c>
      <c r="B109" s="121" t="s">
        <v>121</v>
      </c>
      <c r="C109" s="120" t="s">
        <v>88</v>
      </c>
      <c r="D109" s="120">
        <v>96</v>
      </c>
      <c r="E109" s="90" t="s">
        <v>441</v>
      </c>
      <c r="F109" s="122">
        <v>45</v>
      </c>
    </row>
    <row r="110" spans="1:6" ht="15">
      <c r="A110" s="120" t="s">
        <v>15</v>
      </c>
      <c r="B110" s="121" t="s">
        <v>119</v>
      </c>
      <c r="C110" s="120" t="s">
        <v>23</v>
      </c>
      <c r="D110" s="120">
        <v>61</v>
      </c>
      <c r="E110" s="90" t="s">
        <v>442</v>
      </c>
      <c r="F110" s="122">
        <v>42</v>
      </c>
    </row>
    <row r="111" spans="1:6" ht="15">
      <c r="A111" s="120" t="s">
        <v>16</v>
      </c>
      <c r="B111" s="121" t="s">
        <v>118</v>
      </c>
      <c r="C111" s="120" t="s">
        <v>22</v>
      </c>
      <c r="D111" s="120">
        <v>78</v>
      </c>
      <c r="E111" s="90" t="s">
        <v>443</v>
      </c>
      <c r="F111" s="122">
        <v>40</v>
      </c>
    </row>
    <row r="112" spans="1:6" ht="15">
      <c r="A112" s="120" t="s">
        <v>17</v>
      </c>
      <c r="B112" s="121" t="s">
        <v>259</v>
      </c>
      <c r="C112" s="120" t="s">
        <v>409</v>
      </c>
      <c r="D112" s="120">
        <v>118</v>
      </c>
      <c r="E112" s="90" t="s">
        <v>444</v>
      </c>
      <c r="F112" s="122">
        <v>39</v>
      </c>
    </row>
    <row r="113" spans="1:6" ht="15">
      <c r="A113" s="120" t="s">
        <v>46</v>
      </c>
      <c r="B113" s="121" t="s">
        <v>261</v>
      </c>
      <c r="C113" s="120" t="s">
        <v>262</v>
      </c>
      <c r="D113" s="120">
        <v>63</v>
      </c>
      <c r="E113" s="90" t="s">
        <v>445</v>
      </c>
      <c r="F113" s="122">
        <v>38</v>
      </c>
    </row>
    <row r="114" spans="1:6" ht="15">
      <c r="A114" s="120" t="s">
        <v>47</v>
      </c>
      <c r="B114" s="121" t="s">
        <v>197</v>
      </c>
      <c r="C114" s="120" t="s">
        <v>198</v>
      </c>
      <c r="D114" s="120">
        <v>69</v>
      </c>
      <c r="E114" s="90" t="s">
        <v>446</v>
      </c>
      <c r="F114" s="122">
        <v>37</v>
      </c>
    </row>
    <row r="115" spans="1:6" ht="15">
      <c r="A115" s="120" t="s">
        <v>43</v>
      </c>
      <c r="B115" s="121" t="s">
        <v>194</v>
      </c>
      <c r="C115" s="120" t="s">
        <v>195</v>
      </c>
      <c r="D115" s="120">
        <v>7</v>
      </c>
      <c r="E115" s="90" t="s">
        <v>447</v>
      </c>
      <c r="F115" s="122">
        <v>36</v>
      </c>
    </row>
    <row r="116" spans="1:6" ht="15">
      <c r="A116" s="124"/>
      <c r="E116" s="85"/>
      <c r="F116" s="293"/>
    </row>
    <row r="117" spans="1:6" ht="15.75" thickBot="1">
      <c r="A117" s="314"/>
      <c r="F117" s="112"/>
    </row>
    <row r="118" spans="1:6" ht="16.5" thickBot="1" thickTop="1">
      <c r="A118" s="324" t="s">
        <v>2</v>
      </c>
      <c r="B118" s="326" t="s">
        <v>19</v>
      </c>
      <c r="C118" s="330"/>
      <c r="D118" s="324" t="s">
        <v>20</v>
      </c>
      <c r="E118" s="325" t="s">
        <v>37</v>
      </c>
      <c r="F118" s="112"/>
    </row>
    <row r="119" spans="1:6" ht="16.5" thickBot="1" thickTop="1">
      <c r="A119" s="314"/>
      <c r="F119" s="112"/>
    </row>
    <row r="120" spans="1:6" ht="15.75" thickBot="1">
      <c r="A120" s="115" t="s">
        <v>9</v>
      </c>
      <c r="B120" s="115" t="s">
        <v>3</v>
      </c>
      <c r="C120" s="115" t="s">
        <v>6</v>
      </c>
      <c r="D120" s="115" t="s">
        <v>7</v>
      </c>
      <c r="E120" s="83" t="s">
        <v>8</v>
      </c>
      <c r="F120" s="116" t="s">
        <v>10</v>
      </c>
    </row>
    <row r="121" spans="1:6" ht="15">
      <c r="A121" s="117" t="s">
        <v>1</v>
      </c>
      <c r="B121" s="121" t="s">
        <v>327</v>
      </c>
      <c r="C121" s="120" t="s">
        <v>326</v>
      </c>
      <c r="D121" s="120">
        <v>104</v>
      </c>
      <c r="E121" s="90" t="s">
        <v>439</v>
      </c>
      <c r="F121" s="119">
        <v>50</v>
      </c>
    </row>
    <row r="122" spans="1:6" ht="15">
      <c r="A122" s="124"/>
      <c r="B122" s="123"/>
      <c r="C122" s="124"/>
      <c r="D122" s="124"/>
      <c r="E122" s="85"/>
      <c r="F122" s="293"/>
    </row>
    <row r="123" spans="1:6" ht="15">
      <c r="A123" s="124"/>
      <c r="B123" s="123"/>
      <c r="C123" s="124"/>
      <c r="D123" s="124"/>
      <c r="E123" s="85"/>
      <c r="F123" s="293"/>
    </row>
    <row r="124" spans="1:6" ht="15.75" thickBot="1">
      <c r="A124" s="125"/>
      <c r="B124" s="126"/>
      <c r="C124" s="125"/>
      <c r="D124" s="126"/>
      <c r="E124" s="84"/>
      <c r="F124" s="127"/>
    </row>
    <row r="125" spans="1:6" ht="15.75" thickTop="1">
      <c r="A125" s="123"/>
      <c r="B125" s="124"/>
      <c r="C125" s="123"/>
      <c r="D125" s="124"/>
      <c r="E125" s="85"/>
      <c r="F125" s="128"/>
    </row>
    <row r="126" spans="1:6" ht="15">
      <c r="A126" s="314"/>
      <c r="B126" s="110"/>
      <c r="C126" s="314"/>
      <c r="D126" s="110"/>
      <c r="E126" s="81"/>
      <c r="F126" s="112"/>
    </row>
    <row r="127" spans="1:6" ht="15.75" thickBot="1">
      <c r="A127" s="314"/>
      <c r="B127" s="110"/>
      <c r="C127" s="314"/>
      <c r="D127" s="110"/>
      <c r="E127" s="81"/>
      <c r="F127" s="112"/>
    </row>
    <row r="128" spans="1:6" ht="16.5" thickBot="1" thickTop="1">
      <c r="A128" s="324" t="s">
        <v>2</v>
      </c>
      <c r="B128" s="326" t="s">
        <v>25</v>
      </c>
      <c r="C128" s="330"/>
      <c r="D128" s="324" t="s">
        <v>18</v>
      </c>
      <c r="E128" s="325" t="s">
        <v>36</v>
      </c>
      <c r="F128" s="112"/>
    </row>
    <row r="129" spans="1:6" ht="16.5" thickBot="1" thickTop="1">
      <c r="A129" s="314"/>
      <c r="B129" s="110"/>
      <c r="C129" s="314"/>
      <c r="D129" s="110"/>
      <c r="E129" s="81"/>
      <c r="F129" s="112"/>
    </row>
    <row r="130" spans="1:6" ht="15.75" thickBot="1">
      <c r="A130" s="115" t="s">
        <v>9</v>
      </c>
      <c r="B130" s="115" t="s">
        <v>3</v>
      </c>
      <c r="C130" s="115" t="s">
        <v>6</v>
      </c>
      <c r="D130" s="115" t="s">
        <v>7</v>
      </c>
      <c r="E130" s="83" t="s">
        <v>8</v>
      </c>
      <c r="F130" s="116" t="s">
        <v>10</v>
      </c>
    </row>
    <row r="131" spans="1:6" ht="15">
      <c r="A131" s="117" t="s">
        <v>1</v>
      </c>
      <c r="B131" s="121" t="s">
        <v>213</v>
      </c>
      <c r="C131" s="120" t="s">
        <v>21</v>
      </c>
      <c r="D131" s="120">
        <v>29</v>
      </c>
      <c r="E131" s="90" t="s">
        <v>448</v>
      </c>
      <c r="F131" s="119">
        <v>50</v>
      </c>
    </row>
    <row r="132" spans="1:6" ht="15">
      <c r="A132" s="120" t="s">
        <v>11</v>
      </c>
      <c r="B132" s="121" t="s">
        <v>269</v>
      </c>
      <c r="C132" s="124">
        <v>1985</v>
      </c>
      <c r="D132" s="120">
        <v>36</v>
      </c>
      <c r="E132" s="90" t="s">
        <v>449</v>
      </c>
      <c r="F132" s="122">
        <v>45</v>
      </c>
    </row>
    <row r="133" spans="1:6" ht="15">
      <c r="A133" s="110"/>
      <c r="B133" s="123"/>
      <c r="C133" s="110"/>
      <c r="D133" s="124"/>
      <c r="E133" s="81"/>
      <c r="F133" s="293"/>
    </row>
    <row r="134" spans="1:6" ht="15.75" thickBot="1">
      <c r="A134" s="314"/>
      <c r="B134" s="110"/>
      <c r="C134" s="314"/>
      <c r="D134" s="110"/>
      <c r="E134" s="81"/>
      <c r="F134" s="112"/>
    </row>
    <row r="135" spans="1:6" ht="16.5" thickBot="1" thickTop="1">
      <c r="A135" s="324" t="s">
        <v>2</v>
      </c>
      <c r="B135" s="326" t="s">
        <v>25</v>
      </c>
      <c r="C135" s="330"/>
      <c r="D135" s="324" t="s">
        <v>18</v>
      </c>
      <c r="E135" s="325" t="s">
        <v>37</v>
      </c>
      <c r="F135" s="112"/>
    </row>
    <row r="136" spans="1:6" ht="16.5" thickBot="1" thickTop="1">
      <c r="A136" s="314"/>
      <c r="B136" s="110"/>
      <c r="C136" s="314"/>
      <c r="D136" s="110"/>
      <c r="E136" s="81"/>
      <c r="F136" s="112"/>
    </row>
    <row r="137" spans="1:6" ht="15.75" thickBot="1">
      <c r="A137" s="115" t="s">
        <v>9</v>
      </c>
      <c r="B137" s="115" t="s">
        <v>3</v>
      </c>
      <c r="C137" s="115" t="s">
        <v>6</v>
      </c>
      <c r="D137" s="115" t="s">
        <v>7</v>
      </c>
      <c r="E137" s="83" t="s">
        <v>8</v>
      </c>
      <c r="F137" s="116" t="s">
        <v>10</v>
      </c>
    </row>
    <row r="138" spans="1:6" ht="15">
      <c r="A138" s="117" t="s">
        <v>1</v>
      </c>
      <c r="B138" s="139" t="s">
        <v>115</v>
      </c>
      <c r="C138" s="117" t="s">
        <v>26</v>
      </c>
      <c r="D138" s="117">
        <v>102</v>
      </c>
      <c r="E138" s="89" t="s">
        <v>450</v>
      </c>
      <c r="F138" s="140">
        <v>50</v>
      </c>
    </row>
    <row r="139" spans="1:6" ht="15">
      <c r="A139" s="120" t="s">
        <v>11</v>
      </c>
      <c r="B139" s="134" t="s">
        <v>116</v>
      </c>
      <c r="C139" s="120" t="s">
        <v>117</v>
      </c>
      <c r="D139" s="120">
        <v>25</v>
      </c>
      <c r="E139" s="90" t="s">
        <v>451</v>
      </c>
      <c r="F139" s="141">
        <v>45</v>
      </c>
    </row>
    <row r="140" spans="1:6" ht="15">
      <c r="A140" s="314"/>
      <c r="B140" s="124"/>
      <c r="C140" s="123"/>
      <c r="D140" s="124"/>
      <c r="E140" s="85"/>
      <c r="F140" s="128"/>
    </row>
    <row r="141" spans="1:6" ht="15">
      <c r="A141" s="314"/>
      <c r="B141" s="124"/>
      <c r="C141" s="123"/>
      <c r="D141" s="124"/>
      <c r="E141" s="85"/>
      <c r="F141" s="128"/>
    </row>
    <row r="142" spans="1:6" ht="15.75" thickBot="1">
      <c r="A142" s="142"/>
      <c r="B142" s="143"/>
      <c r="C142" s="142"/>
      <c r="D142" s="143"/>
      <c r="E142" s="88"/>
      <c r="F142" s="144"/>
    </row>
    <row r="143" spans="1:6" ht="15.75" thickTop="1">
      <c r="A143" s="123"/>
      <c r="B143" s="124"/>
      <c r="C143" s="123"/>
      <c r="D143" s="124"/>
      <c r="E143" s="85"/>
      <c r="F143" s="128"/>
    </row>
    <row r="144" spans="1:6" ht="15">
      <c r="A144" s="123"/>
      <c r="B144" s="124"/>
      <c r="C144" s="123"/>
      <c r="D144" s="124"/>
      <c r="E144" s="85"/>
      <c r="F144" s="128"/>
    </row>
    <row r="145" spans="1:6" ht="15.75" thickBot="1">
      <c r="A145" s="314"/>
      <c r="B145" s="110"/>
      <c r="C145" s="314"/>
      <c r="D145" s="110"/>
      <c r="E145" s="81"/>
      <c r="F145" s="112"/>
    </row>
    <row r="146" spans="1:6" ht="16.5" thickBot="1">
      <c r="A146" s="145" t="s">
        <v>38</v>
      </c>
      <c r="B146" s="146"/>
      <c r="C146" s="145">
        <f>SUM(C147:C148)</f>
        <v>39</v>
      </c>
      <c r="D146" s="110"/>
      <c r="E146" s="81"/>
      <c r="F146" s="112"/>
    </row>
    <row r="147" spans="1:6" ht="15.75" thickBot="1">
      <c r="A147" s="314"/>
      <c r="B147" s="147" t="s">
        <v>39</v>
      </c>
      <c r="C147" s="148">
        <f>COUNT(F131:F132,F108:F115,F91,F71:F75,F48:F53,F26:F30,F10:F10)</f>
        <v>28</v>
      </c>
      <c r="D147" s="110"/>
      <c r="E147" s="81"/>
      <c r="F147" s="112"/>
    </row>
    <row r="148" spans="1:6" ht="15.75" thickBot="1">
      <c r="A148" s="314"/>
      <c r="B148" s="147" t="s">
        <v>40</v>
      </c>
      <c r="C148" s="148">
        <f>COUNT(F138:F139,F97:F98,F59:F61,F36:F38,F121:F121)</f>
        <v>11</v>
      </c>
      <c r="D148" s="110"/>
      <c r="E148" s="81"/>
      <c r="F148" s="112"/>
    </row>
  </sheetData>
  <sheetProtection password="D80B" sheet="1" selectLockedCells="1"/>
  <mergeCells count="11">
    <mergeCell ref="A3:F3"/>
    <mergeCell ref="B7:C7"/>
    <mergeCell ref="B68:C68"/>
    <mergeCell ref="B78:C78"/>
    <mergeCell ref="B88:C88"/>
    <mergeCell ref="B33:C33"/>
    <mergeCell ref="B94:C94"/>
    <mergeCell ref="B105:C105"/>
    <mergeCell ref="B13:C13"/>
    <mergeCell ref="B23:C23"/>
    <mergeCell ref="B45:C45"/>
  </mergeCells>
  <printOptions/>
  <pageMargins left="1.14173228346456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&amp;C&amp;F</oddHeader>
    <oddFooter>&amp;CStranica &amp;P</oddFooter>
  </headerFooter>
  <rowBreaks count="3" manualBreakCount="3">
    <brk id="41" max="5" man="1"/>
    <brk id="84" max="5" man="1"/>
    <brk id="12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147"/>
  <sheetViews>
    <sheetView showGridLines="0" tabSelected="1" view="pageBreakPreview" zoomScaleNormal="75" zoomScaleSheetLayoutView="100" zoomScalePageLayoutView="80" workbookViewId="0" topLeftCell="A31">
      <selection activeCell="D45" sqref="D45"/>
    </sheetView>
  </sheetViews>
  <sheetFormatPr defaultColWidth="9.140625" defaultRowHeight="15"/>
  <cols>
    <col min="1" max="1" width="14.421875" style="0" customWidth="1"/>
    <col min="2" max="2" width="18.140625" style="2" customWidth="1"/>
    <col min="3" max="3" width="9.421875" style="0" bestFit="1" customWidth="1"/>
    <col min="4" max="4" width="15.00390625" style="2" bestFit="1" customWidth="1"/>
    <col min="5" max="5" width="12.7109375" style="2" bestFit="1" customWidth="1"/>
    <col min="6" max="6" width="9.140625" style="12" customWidth="1"/>
    <col min="7" max="7" width="9.140625" style="2" hidden="1" customWidth="1"/>
  </cols>
  <sheetData>
    <row r="1" ht="15">
      <c r="F1" s="2"/>
    </row>
    <row r="3" spans="1:6" ht="18.75">
      <c r="A3" s="378" t="s">
        <v>53</v>
      </c>
      <c r="B3" s="357"/>
      <c r="C3" s="357"/>
      <c r="D3" s="357"/>
      <c r="E3" s="357"/>
      <c r="F3" s="357"/>
    </row>
    <row r="5" ht="15">
      <c r="D5" s="50"/>
    </row>
    <row r="6" ht="15.75" thickBot="1"/>
    <row r="7" spans="1:5" ht="16.5" thickBot="1" thickTop="1">
      <c r="A7" s="51" t="s">
        <v>2</v>
      </c>
      <c r="B7" s="399" t="s">
        <v>0</v>
      </c>
      <c r="C7" s="400"/>
      <c r="D7" s="51" t="s">
        <v>5</v>
      </c>
      <c r="E7" s="51" t="s">
        <v>27</v>
      </c>
    </row>
    <row r="8" ht="16.5" thickBot="1" thickTop="1"/>
    <row r="9" spans="1:6" ht="15.75" thickBot="1">
      <c r="A9" s="4" t="s">
        <v>9</v>
      </c>
      <c r="B9" s="4" t="s">
        <v>3</v>
      </c>
      <c r="C9" s="4" t="s">
        <v>6</v>
      </c>
      <c r="D9" s="4" t="s">
        <v>7</v>
      </c>
      <c r="E9" s="5" t="s">
        <v>8</v>
      </c>
      <c r="F9" s="13" t="s">
        <v>10</v>
      </c>
    </row>
    <row r="10" spans="1:6" ht="15">
      <c r="A10" s="117" t="s">
        <v>1</v>
      </c>
      <c r="B10" s="121" t="s">
        <v>97</v>
      </c>
      <c r="C10" s="120" t="s">
        <v>85</v>
      </c>
      <c r="D10" s="120">
        <v>146</v>
      </c>
      <c r="E10" s="90" t="s">
        <v>452</v>
      </c>
      <c r="F10" s="119">
        <v>50</v>
      </c>
    </row>
    <row r="11" spans="1:6" ht="15">
      <c r="A11" s="314"/>
      <c r="B11" s="110"/>
      <c r="C11" s="314"/>
      <c r="D11" s="110"/>
      <c r="E11" s="81"/>
      <c r="F11" s="112"/>
    </row>
    <row r="12" spans="1:6" ht="15.75" thickBot="1">
      <c r="A12" s="314"/>
      <c r="B12" s="110"/>
      <c r="C12" s="314"/>
      <c r="D12" s="110"/>
      <c r="E12" s="81"/>
      <c r="F12" s="112"/>
    </row>
    <row r="13" spans="1:6" ht="16.5" thickBot="1" thickTop="1">
      <c r="A13" s="337" t="s">
        <v>2</v>
      </c>
      <c r="B13" s="401" t="s">
        <v>0</v>
      </c>
      <c r="C13" s="402"/>
      <c r="D13" s="337" t="s">
        <v>5</v>
      </c>
      <c r="E13" s="338" t="s">
        <v>28</v>
      </c>
      <c r="F13" s="112"/>
    </row>
    <row r="14" spans="1:6" ht="16.5" thickBot="1" thickTop="1">
      <c r="A14" s="314"/>
      <c r="B14" s="110"/>
      <c r="C14" s="314"/>
      <c r="D14" s="110"/>
      <c r="E14" s="81"/>
      <c r="F14" s="112"/>
    </row>
    <row r="15" spans="1:6" ht="15.75" thickBot="1">
      <c r="A15" s="115" t="s">
        <v>9</v>
      </c>
      <c r="B15" s="115" t="s">
        <v>3</v>
      </c>
      <c r="C15" s="115" t="s">
        <v>6</v>
      </c>
      <c r="D15" s="115" t="s">
        <v>7</v>
      </c>
      <c r="E15" s="83" t="s">
        <v>8</v>
      </c>
      <c r="F15" s="116" t="s">
        <v>10</v>
      </c>
    </row>
    <row r="16" spans="1:6" ht="15">
      <c r="A16" s="117"/>
      <c r="B16" s="118"/>
      <c r="C16" s="117"/>
      <c r="D16" s="117"/>
      <c r="E16" s="89"/>
      <c r="F16" s="119"/>
    </row>
    <row r="17" spans="1:11" ht="15">
      <c r="A17" s="314"/>
      <c r="B17" s="110"/>
      <c r="C17" s="314"/>
      <c r="D17" s="110"/>
      <c r="E17" s="81"/>
      <c r="F17" s="112"/>
      <c r="H17" s="7"/>
      <c r="I17" s="9"/>
      <c r="J17" s="7"/>
      <c r="K17" s="9"/>
    </row>
    <row r="18" spans="1:11" ht="15">
      <c r="A18" s="314"/>
      <c r="B18" s="110"/>
      <c r="C18" s="314"/>
      <c r="D18" s="110"/>
      <c r="E18" s="81"/>
      <c r="F18" s="112"/>
      <c r="I18" s="2"/>
      <c r="K18" s="2"/>
    </row>
    <row r="19" spans="1:6" ht="15.75" thickBot="1">
      <c r="A19" s="125"/>
      <c r="B19" s="126"/>
      <c r="C19" s="125"/>
      <c r="D19" s="126"/>
      <c r="E19" s="84"/>
      <c r="F19" s="127"/>
    </row>
    <row r="20" spans="1:7" ht="16.5" thickBot="1" thickTop="1">
      <c r="A20" s="123"/>
      <c r="B20" s="124"/>
      <c r="C20" s="123"/>
      <c r="D20" s="124"/>
      <c r="E20" s="85"/>
      <c r="F20" s="128"/>
      <c r="G20" s="11"/>
    </row>
    <row r="21" spans="1:7" ht="15.75" thickTop="1">
      <c r="A21" s="314"/>
      <c r="B21" s="110"/>
      <c r="C21" s="314"/>
      <c r="D21" s="110"/>
      <c r="E21" s="81"/>
      <c r="F21" s="112"/>
      <c r="G21" s="9"/>
    </row>
    <row r="22" spans="1:6" ht="15.75" thickBot="1">
      <c r="A22" s="314"/>
      <c r="B22" s="110"/>
      <c r="C22" s="314"/>
      <c r="D22" s="110"/>
      <c r="E22" s="81"/>
      <c r="F22" s="112"/>
    </row>
    <row r="23" spans="1:6" ht="16.5" thickBot="1" thickTop="1">
      <c r="A23" s="337" t="s">
        <v>2</v>
      </c>
      <c r="B23" s="401" t="s">
        <v>29</v>
      </c>
      <c r="C23" s="402"/>
      <c r="D23" s="337" t="s">
        <v>30</v>
      </c>
      <c r="E23" s="338" t="s">
        <v>27</v>
      </c>
      <c r="F23" s="112"/>
    </row>
    <row r="24" spans="1:6" ht="16.5" thickBot="1" thickTop="1">
      <c r="A24" s="314"/>
      <c r="B24" s="110"/>
      <c r="C24" s="314"/>
      <c r="D24" s="110"/>
      <c r="E24" s="81"/>
      <c r="F24" s="112"/>
    </row>
    <row r="25" spans="1:6" ht="15.75" thickBot="1">
      <c r="A25" s="115" t="s">
        <v>9</v>
      </c>
      <c r="B25" s="115" t="s">
        <v>3</v>
      </c>
      <c r="C25" s="115" t="s">
        <v>6</v>
      </c>
      <c r="D25" s="115" t="s">
        <v>7</v>
      </c>
      <c r="E25" s="83" t="s">
        <v>8</v>
      </c>
      <c r="F25" s="116" t="s">
        <v>10</v>
      </c>
    </row>
    <row r="26" spans="1:6" ht="15">
      <c r="A26" s="117" t="s">
        <v>1</v>
      </c>
      <c r="B26" s="118" t="s">
        <v>99</v>
      </c>
      <c r="C26" s="117" t="s">
        <v>90</v>
      </c>
      <c r="D26" s="117">
        <v>83</v>
      </c>
      <c r="E26" s="89" t="s">
        <v>454</v>
      </c>
      <c r="F26" s="119">
        <v>50</v>
      </c>
    </row>
    <row r="27" spans="1:6" ht="15">
      <c r="A27" s="120" t="s">
        <v>11</v>
      </c>
      <c r="B27" s="121" t="s">
        <v>224</v>
      </c>
      <c r="C27" s="120" t="s">
        <v>90</v>
      </c>
      <c r="D27" s="120">
        <v>45</v>
      </c>
      <c r="E27" s="90" t="s">
        <v>455</v>
      </c>
      <c r="F27" s="122">
        <v>45</v>
      </c>
    </row>
    <row r="28" spans="1:6" ht="15">
      <c r="A28" s="315" t="s">
        <v>15</v>
      </c>
      <c r="B28" s="121" t="s">
        <v>226</v>
      </c>
      <c r="C28" s="120" t="s">
        <v>86</v>
      </c>
      <c r="D28" s="120">
        <v>122</v>
      </c>
      <c r="E28" s="90" t="s">
        <v>456</v>
      </c>
      <c r="F28" s="122">
        <v>42</v>
      </c>
    </row>
    <row r="29" spans="1:6" ht="15">
      <c r="A29" s="120" t="s">
        <v>16</v>
      </c>
      <c r="B29" s="121" t="s">
        <v>100</v>
      </c>
      <c r="C29" s="120" t="s">
        <v>90</v>
      </c>
      <c r="D29" s="120">
        <v>32</v>
      </c>
      <c r="E29" s="90" t="s">
        <v>457</v>
      </c>
      <c r="F29" s="122">
        <v>40</v>
      </c>
    </row>
    <row r="30" spans="1:6" ht="15">
      <c r="A30" s="120" t="s">
        <v>17</v>
      </c>
      <c r="B30" s="134" t="s">
        <v>420</v>
      </c>
      <c r="C30" s="120" t="s">
        <v>90</v>
      </c>
      <c r="D30" s="120">
        <v>64</v>
      </c>
      <c r="E30" s="90" t="s">
        <v>458</v>
      </c>
      <c r="F30" s="122">
        <v>39</v>
      </c>
    </row>
    <row r="31" spans="1:6" ht="15">
      <c r="A31" s="314"/>
      <c r="B31" s="110"/>
      <c r="C31" s="314"/>
      <c r="D31" s="110"/>
      <c r="E31" s="81"/>
      <c r="F31" s="112"/>
    </row>
    <row r="32" spans="1:6" ht="15.75" thickBot="1">
      <c r="A32" s="314"/>
      <c r="B32" s="110"/>
      <c r="C32" s="314"/>
      <c r="D32" s="110"/>
      <c r="E32" s="81"/>
      <c r="F32" s="112"/>
    </row>
    <row r="33" spans="1:6" ht="16.5" thickBot="1" thickTop="1">
      <c r="A33" s="337" t="s">
        <v>2</v>
      </c>
      <c r="B33" s="401" t="s">
        <v>29</v>
      </c>
      <c r="C33" s="402"/>
      <c r="D33" s="337" t="s">
        <v>30</v>
      </c>
      <c r="E33" s="338" t="s">
        <v>28</v>
      </c>
      <c r="F33" s="112"/>
    </row>
    <row r="34" spans="1:6" ht="16.5" thickBot="1" thickTop="1">
      <c r="A34" s="314"/>
      <c r="B34" s="110"/>
      <c r="C34" s="314"/>
      <c r="D34" s="110"/>
      <c r="E34" s="81"/>
      <c r="F34" s="112"/>
    </row>
    <row r="35" spans="1:6" ht="15.75" thickBot="1">
      <c r="A35" s="115" t="s">
        <v>9</v>
      </c>
      <c r="B35" s="115" t="s">
        <v>3</v>
      </c>
      <c r="C35" s="115" t="s">
        <v>6</v>
      </c>
      <c r="D35" s="115" t="s">
        <v>7</v>
      </c>
      <c r="E35" s="83" t="s">
        <v>8</v>
      </c>
      <c r="F35" s="116" t="s">
        <v>10</v>
      </c>
    </row>
    <row r="36" spans="1:7" ht="15">
      <c r="A36" s="129" t="s">
        <v>1</v>
      </c>
      <c r="B36" s="134" t="s">
        <v>138</v>
      </c>
      <c r="C36" s="120" t="s">
        <v>85</v>
      </c>
      <c r="D36" s="120">
        <v>35</v>
      </c>
      <c r="E36" s="281" t="s">
        <v>459</v>
      </c>
      <c r="F36" s="131">
        <v>50</v>
      </c>
      <c r="G36" s="9"/>
    </row>
    <row r="37" spans="1:7" ht="15">
      <c r="A37" s="120" t="s">
        <v>11</v>
      </c>
      <c r="B37" s="134" t="s">
        <v>136</v>
      </c>
      <c r="C37" s="120" t="s">
        <v>85</v>
      </c>
      <c r="D37" s="120">
        <v>50</v>
      </c>
      <c r="E37" s="90" t="s">
        <v>460</v>
      </c>
      <c r="F37" s="122">
        <v>45</v>
      </c>
      <c r="G37" s="9"/>
    </row>
    <row r="38" spans="1:7" ht="15.75" thickBot="1">
      <c r="A38" s="120" t="s">
        <v>15</v>
      </c>
      <c r="B38" s="134" t="s">
        <v>288</v>
      </c>
      <c r="C38" s="120" t="s">
        <v>86</v>
      </c>
      <c r="D38" s="120">
        <v>73</v>
      </c>
      <c r="E38" s="90" t="s">
        <v>461</v>
      </c>
      <c r="F38" s="122">
        <v>42</v>
      </c>
      <c r="G38" s="11"/>
    </row>
    <row r="39" spans="1:7" ht="15.75" thickTop="1">
      <c r="A39" s="120" t="s">
        <v>528</v>
      </c>
      <c r="B39" s="521" t="s">
        <v>529</v>
      </c>
      <c r="C39" s="522" t="s">
        <v>90</v>
      </c>
      <c r="D39" s="522">
        <v>98</v>
      </c>
      <c r="E39" s="523" t="s">
        <v>527</v>
      </c>
      <c r="F39" s="122">
        <v>40</v>
      </c>
      <c r="G39" s="9"/>
    </row>
    <row r="40" spans="1:7" ht="15">
      <c r="A40" s="314"/>
      <c r="F40" s="128"/>
      <c r="G40" s="9"/>
    </row>
    <row r="41" spans="1:7" ht="15">
      <c r="A41" s="373" t="s">
        <v>531</v>
      </c>
      <c r="B41" s="373"/>
      <c r="C41" s="373"/>
      <c r="D41" s="373"/>
      <c r="E41" s="373"/>
      <c r="F41" s="373"/>
      <c r="G41" s="9"/>
    </row>
    <row r="42" spans="1:6" ht="15.75" thickBot="1">
      <c r="A42" s="524" t="s">
        <v>530</v>
      </c>
      <c r="B42" s="524"/>
      <c r="C42" s="524"/>
      <c r="D42" s="524"/>
      <c r="E42" s="524"/>
      <c r="F42" s="524"/>
    </row>
    <row r="43" spans="1:6" ht="15.75" thickTop="1">
      <c r="A43" s="123"/>
      <c r="B43" s="124"/>
      <c r="C43" s="123"/>
      <c r="D43" s="124"/>
      <c r="E43" s="85"/>
      <c r="F43" s="128"/>
    </row>
    <row r="44" spans="1:6" ht="15">
      <c r="A44" s="123"/>
      <c r="B44" s="124"/>
      <c r="C44" s="123"/>
      <c r="D44" s="124"/>
      <c r="E44" s="85"/>
      <c r="F44" s="128"/>
    </row>
    <row r="45" spans="1:6" ht="15.75" thickBot="1">
      <c r="A45" s="314"/>
      <c r="B45" s="110"/>
      <c r="C45" s="314"/>
      <c r="D45" s="110"/>
      <c r="E45" s="81"/>
      <c r="F45" s="112"/>
    </row>
    <row r="46" spans="1:6" ht="16.5" thickBot="1" thickTop="1">
      <c r="A46" s="337" t="s">
        <v>2</v>
      </c>
      <c r="B46" s="401" t="s">
        <v>13</v>
      </c>
      <c r="C46" s="402"/>
      <c r="D46" s="337" t="s">
        <v>12</v>
      </c>
      <c r="E46" s="338" t="s">
        <v>27</v>
      </c>
      <c r="F46" s="112"/>
    </row>
    <row r="47" spans="1:6" ht="16.5" thickBot="1" thickTop="1">
      <c r="A47" s="314"/>
      <c r="B47" s="110"/>
      <c r="C47" s="314"/>
      <c r="D47" s="110"/>
      <c r="E47" s="81"/>
      <c r="F47" s="112"/>
    </row>
    <row r="48" spans="1:6" ht="15.75" thickBot="1">
      <c r="A48" s="115" t="s">
        <v>9</v>
      </c>
      <c r="B48" s="115" t="s">
        <v>3</v>
      </c>
      <c r="C48" s="115" t="s">
        <v>6</v>
      </c>
      <c r="D48" s="115" t="s">
        <v>7</v>
      </c>
      <c r="E48" s="83" t="s">
        <v>8</v>
      </c>
      <c r="F48" s="116" t="s">
        <v>10</v>
      </c>
    </row>
    <row r="49" spans="1:6" ht="15">
      <c r="A49" s="117" t="s">
        <v>1</v>
      </c>
      <c r="B49" s="121" t="s">
        <v>155</v>
      </c>
      <c r="C49" s="120" t="s">
        <v>31</v>
      </c>
      <c r="D49" s="120">
        <v>26</v>
      </c>
      <c r="E49" s="89" t="s">
        <v>465</v>
      </c>
      <c r="F49" s="119">
        <v>50</v>
      </c>
    </row>
    <row r="50" spans="1:6" ht="15">
      <c r="A50" s="120" t="s">
        <v>11</v>
      </c>
      <c r="B50" s="121" t="s">
        <v>146</v>
      </c>
      <c r="C50" s="120" t="s">
        <v>31</v>
      </c>
      <c r="D50" s="120">
        <v>17</v>
      </c>
      <c r="E50" s="90" t="s">
        <v>466</v>
      </c>
      <c r="F50" s="122">
        <v>45</v>
      </c>
    </row>
    <row r="51" spans="1:6" ht="15">
      <c r="A51" s="120" t="s">
        <v>15</v>
      </c>
      <c r="B51" s="121" t="s">
        <v>98</v>
      </c>
      <c r="C51" s="120" t="s">
        <v>31</v>
      </c>
      <c r="D51" s="120">
        <v>68</v>
      </c>
      <c r="E51" s="90" t="s">
        <v>467</v>
      </c>
      <c r="F51" s="122">
        <v>42</v>
      </c>
    </row>
    <row r="52" spans="1:6" ht="15">
      <c r="A52" s="120" t="s">
        <v>16</v>
      </c>
      <c r="B52" s="121" t="s">
        <v>235</v>
      </c>
      <c r="C52" s="120" t="s">
        <v>90</v>
      </c>
      <c r="D52" s="120">
        <v>33</v>
      </c>
      <c r="E52" s="90" t="s">
        <v>468</v>
      </c>
      <c r="F52" s="122">
        <v>40</v>
      </c>
    </row>
    <row r="53" spans="1:7" ht="15">
      <c r="A53" s="124"/>
      <c r="E53" s="85"/>
      <c r="F53" s="293"/>
      <c r="G53" s="9"/>
    </row>
    <row r="54" spans="1:7" ht="15.75" thickBot="1">
      <c r="A54" s="124"/>
      <c r="B54" s="9"/>
      <c r="C54" s="7"/>
      <c r="D54" s="9"/>
      <c r="E54" s="85"/>
      <c r="F54" s="293"/>
      <c r="G54" s="9"/>
    </row>
    <row r="55" spans="1:7" ht="16.5" thickBot="1" thickTop="1">
      <c r="A55" s="337" t="s">
        <v>2</v>
      </c>
      <c r="B55" s="339" t="s">
        <v>13</v>
      </c>
      <c r="C55" s="340"/>
      <c r="D55" s="337" t="s">
        <v>12</v>
      </c>
      <c r="E55" s="338" t="s">
        <v>28</v>
      </c>
      <c r="F55" s="112"/>
      <c r="G55" s="11"/>
    </row>
    <row r="56" spans="1:7" ht="16.5" thickBot="1" thickTop="1">
      <c r="A56" s="314"/>
      <c r="B56" s="110"/>
      <c r="C56" s="314"/>
      <c r="D56" s="110"/>
      <c r="E56" s="81"/>
      <c r="F56" s="112"/>
      <c r="G56" s="9"/>
    </row>
    <row r="57" spans="1:6" ht="15.75" thickBot="1">
      <c r="A57" s="115" t="s">
        <v>9</v>
      </c>
      <c r="B57" s="115" t="s">
        <v>3</v>
      </c>
      <c r="C57" s="115" t="s">
        <v>6</v>
      </c>
      <c r="D57" s="115" t="s">
        <v>7</v>
      </c>
      <c r="E57" s="83" t="s">
        <v>8</v>
      </c>
      <c r="F57" s="116" t="s">
        <v>10</v>
      </c>
    </row>
    <row r="58" spans="1:6" ht="15">
      <c r="A58" s="117" t="s">
        <v>1</v>
      </c>
      <c r="B58" s="121" t="s">
        <v>103</v>
      </c>
      <c r="C58" s="120" t="s">
        <v>31</v>
      </c>
      <c r="D58" s="120">
        <v>137</v>
      </c>
      <c r="E58" s="90" t="s">
        <v>462</v>
      </c>
      <c r="F58" s="131">
        <v>50</v>
      </c>
    </row>
    <row r="59" spans="1:6" ht="15">
      <c r="A59" s="120" t="s">
        <v>11</v>
      </c>
      <c r="B59" s="121" t="s">
        <v>105</v>
      </c>
      <c r="C59" s="120" t="s">
        <v>31</v>
      </c>
      <c r="D59" s="120">
        <v>126</v>
      </c>
      <c r="E59" s="90" t="s">
        <v>463</v>
      </c>
      <c r="F59" s="122">
        <v>45</v>
      </c>
    </row>
    <row r="60" spans="1:6" ht="15">
      <c r="A60" s="120" t="s">
        <v>15</v>
      </c>
      <c r="B60" s="121" t="s">
        <v>104</v>
      </c>
      <c r="C60" s="120" t="s">
        <v>31</v>
      </c>
      <c r="D60" s="120">
        <v>5</v>
      </c>
      <c r="E60" s="90" t="s">
        <v>464</v>
      </c>
      <c r="F60" s="122">
        <v>42</v>
      </c>
    </row>
    <row r="61" spans="1:6" ht="15">
      <c r="A61" s="314"/>
      <c r="F61" s="128"/>
    </row>
    <row r="62" spans="1:6" ht="15">
      <c r="A62" s="314"/>
      <c r="E62" s="85"/>
      <c r="F62" s="128"/>
    </row>
    <row r="63" spans="1:6" ht="15.75" thickBot="1">
      <c r="A63" s="125"/>
      <c r="B63" s="126"/>
      <c r="C63" s="125"/>
      <c r="D63" s="126"/>
      <c r="E63" s="84"/>
      <c r="F63" s="127"/>
    </row>
    <row r="64" spans="1:6" ht="15.75" thickTop="1">
      <c r="A64" s="123"/>
      <c r="B64" s="124"/>
      <c r="C64" s="123"/>
      <c r="D64" s="124"/>
      <c r="E64" s="85"/>
      <c r="F64" s="128"/>
    </row>
    <row r="65" spans="1:6" ht="15">
      <c r="A65" s="314"/>
      <c r="B65" s="110"/>
      <c r="C65" s="314"/>
      <c r="D65" s="110"/>
      <c r="E65" s="81"/>
      <c r="F65" s="112"/>
    </row>
    <row r="66" spans="1:6" ht="15.75" thickBot="1">
      <c r="A66" s="314"/>
      <c r="B66" s="110"/>
      <c r="C66" s="314"/>
      <c r="D66" s="110"/>
      <c r="E66" s="81"/>
      <c r="F66" s="112"/>
    </row>
    <row r="67" spans="1:6" ht="16.5" thickBot="1" thickTop="1">
      <c r="A67" s="337" t="s">
        <v>2</v>
      </c>
      <c r="B67" s="401" t="s">
        <v>32</v>
      </c>
      <c r="C67" s="402"/>
      <c r="D67" s="337" t="s">
        <v>33</v>
      </c>
      <c r="E67" s="338" t="s">
        <v>27</v>
      </c>
      <c r="F67" s="112"/>
    </row>
    <row r="68" spans="1:6" ht="16.5" thickBot="1" thickTop="1">
      <c r="A68" s="314"/>
      <c r="B68" s="110"/>
      <c r="C68" s="314"/>
      <c r="D68" s="110"/>
      <c r="E68" s="81"/>
      <c r="F68" s="112"/>
    </row>
    <row r="69" spans="1:6" ht="15.75" thickBot="1">
      <c r="A69" s="115" t="s">
        <v>9</v>
      </c>
      <c r="B69" s="115" t="s">
        <v>3</v>
      </c>
      <c r="C69" s="115" t="s">
        <v>6</v>
      </c>
      <c r="D69" s="115" t="s">
        <v>7</v>
      </c>
      <c r="E69" s="83" t="s">
        <v>8</v>
      </c>
      <c r="F69" s="116" t="s">
        <v>10</v>
      </c>
    </row>
    <row r="70" spans="1:6" ht="15">
      <c r="A70" s="117" t="s">
        <v>1</v>
      </c>
      <c r="B70" s="118" t="s">
        <v>111</v>
      </c>
      <c r="C70" s="117" t="s">
        <v>34</v>
      </c>
      <c r="D70" s="117">
        <v>16</v>
      </c>
      <c r="E70" s="89" t="s">
        <v>470</v>
      </c>
      <c r="F70" s="119">
        <v>50</v>
      </c>
    </row>
    <row r="71" spans="1:6" ht="15">
      <c r="A71" s="120" t="s">
        <v>11</v>
      </c>
      <c r="B71" s="121" t="s">
        <v>469</v>
      </c>
      <c r="C71" s="120" t="s">
        <v>35</v>
      </c>
      <c r="D71" s="120">
        <v>6</v>
      </c>
      <c r="E71" s="90" t="s">
        <v>471</v>
      </c>
      <c r="F71" s="122">
        <v>45</v>
      </c>
    </row>
    <row r="72" spans="1:7" ht="15">
      <c r="A72" s="120" t="s">
        <v>15</v>
      </c>
      <c r="B72" s="121" t="s">
        <v>160</v>
      </c>
      <c r="C72" s="120" t="s">
        <v>87</v>
      </c>
      <c r="D72" s="120">
        <v>59</v>
      </c>
      <c r="E72" s="90" t="s">
        <v>472</v>
      </c>
      <c r="F72" s="122">
        <v>42</v>
      </c>
      <c r="G72" s="9"/>
    </row>
    <row r="73" spans="1:7" ht="15">
      <c r="A73" s="120" t="s">
        <v>16</v>
      </c>
      <c r="B73" s="121" t="s">
        <v>107</v>
      </c>
      <c r="C73" s="120" t="s">
        <v>14</v>
      </c>
      <c r="D73" s="120">
        <v>106</v>
      </c>
      <c r="E73" s="90" t="s">
        <v>473</v>
      </c>
      <c r="F73" s="122">
        <v>40</v>
      </c>
      <c r="G73" s="9"/>
    </row>
    <row r="74" spans="1:7" ht="15.75" thickBot="1">
      <c r="A74" s="120" t="s">
        <v>17</v>
      </c>
      <c r="B74" s="121" t="s">
        <v>163</v>
      </c>
      <c r="C74" s="120" t="s">
        <v>35</v>
      </c>
      <c r="D74" s="120">
        <v>31</v>
      </c>
      <c r="E74" s="90" t="s">
        <v>474</v>
      </c>
      <c r="F74" s="122">
        <v>39</v>
      </c>
      <c r="G74" s="11"/>
    </row>
    <row r="75" spans="1:7" ht="15.75" thickTop="1">
      <c r="A75" s="124"/>
      <c r="B75" s="123"/>
      <c r="C75" s="124"/>
      <c r="D75" s="124"/>
      <c r="E75" s="85"/>
      <c r="F75" s="293"/>
      <c r="G75" s="9"/>
    </row>
    <row r="76" spans="1:6" ht="15.75" thickBot="1">
      <c r="A76" s="314"/>
      <c r="F76" s="112"/>
    </row>
    <row r="77" spans="1:6" ht="16.5" thickBot="1" thickTop="1">
      <c r="A77" s="337" t="s">
        <v>2</v>
      </c>
      <c r="B77" s="401" t="s">
        <v>32</v>
      </c>
      <c r="C77" s="402"/>
      <c r="D77" s="337" t="s">
        <v>33</v>
      </c>
      <c r="E77" s="338" t="s">
        <v>28</v>
      </c>
      <c r="F77" s="112"/>
    </row>
    <row r="78" spans="1:6" ht="16.5" thickBot="1" thickTop="1">
      <c r="A78" s="314"/>
      <c r="B78" s="110"/>
      <c r="C78" s="314"/>
      <c r="D78" s="110"/>
      <c r="E78" s="81"/>
      <c r="F78" s="112"/>
    </row>
    <row r="79" spans="1:6" ht="15.75" thickBot="1">
      <c r="A79" s="115" t="s">
        <v>9</v>
      </c>
      <c r="B79" s="115" t="s">
        <v>3</v>
      </c>
      <c r="C79" s="115" t="s">
        <v>6</v>
      </c>
      <c r="D79" s="115" t="s">
        <v>7</v>
      </c>
      <c r="E79" s="83" t="s">
        <v>8</v>
      </c>
      <c r="F79" s="116" t="s">
        <v>10</v>
      </c>
    </row>
    <row r="80" spans="1:6" ht="15">
      <c r="A80" s="117" t="s">
        <v>1</v>
      </c>
      <c r="B80" s="118" t="s">
        <v>165</v>
      </c>
      <c r="C80" s="117" t="s">
        <v>14</v>
      </c>
      <c r="D80" s="117">
        <v>117</v>
      </c>
      <c r="E80" s="89" t="s">
        <v>475</v>
      </c>
      <c r="F80" s="119">
        <v>50</v>
      </c>
    </row>
    <row r="81" spans="1:6" ht="15">
      <c r="A81" s="120" t="s">
        <v>11</v>
      </c>
      <c r="B81" s="121" t="s">
        <v>353</v>
      </c>
      <c r="C81" s="120" t="s">
        <v>91</v>
      </c>
      <c r="D81" s="120">
        <v>88</v>
      </c>
      <c r="E81" s="90" t="s">
        <v>476</v>
      </c>
      <c r="F81" s="122">
        <v>45</v>
      </c>
    </row>
    <row r="82" spans="1:6" ht="15">
      <c r="A82" s="314"/>
      <c r="B82" s="124"/>
      <c r="C82" s="123"/>
      <c r="D82" s="135"/>
      <c r="E82" s="85"/>
      <c r="F82" s="128"/>
    </row>
    <row r="83" spans="1:6" ht="15">
      <c r="A83" s="314"/>
      <c r="B83" s="124"/>
      <c r="C83" s="123"/>
      <c r="D83" s="135"/>
      <c r="E83" s="85"/>
      <c r="F83" s="128"/>
    </row>
    <row r="84" spans="1:6" ht="15.75" thickBot="1">
      <c r="A84" s="125"/>
      <c r="B84" s="126"/>
      <c r="C84" s="125"/>
      <c r="D84" s="126"/>
      <c r="E84" s="84"/>
      <c r="F84" s="127"/>
    </row>
    <row r="85" spans="1:6" ht="15.75" thickTop="1">
      <c r="A85" s="123"/>
      <c r="B85" s="124"/>
      <c r="C85" s="123"/>
      <c r="D85" s="124"/>
      <c r="E85" s="85"/>
      <c r="F85" s="128"/>
    </row>
    <row r="86" spans="1:6" ht="15">
      <c r="A86" s="314"/>
      <c r="B86" s="110"/>
      <c r="C86" s="314"/>
      <c r="D86" s="110"/>
      <c r="E86" s="81"/>
      <c r="F86" s="112"/>
    </row>
    <row r="87" spans="1:6" ht="15.75" thickBot="1">
      <c r="A87" s="314"/>
      <c r="B87" s="110"/>
      <c r="C87" s="314"/>
      <c r="D87" s="110"/>
      <c r="E87" s="81"/>
      <c r="F87" s="112"/>
    </row>
    <row r="88" spans="1:7" ht="16.5" thickBot="1" thickTop="1">
      <c r="A88" s="341" t="s">
        <v>2</v>
      </c>
      <c r="B88" s="403" t="s">
        <v>72</v>
      </c>
      <c r="C88" s="402"/>
      <c r="D88" s="341" t="s">
        <v>18</v>
      </c>
      <c r="E88" s="342" t="s">
        <v>78</v>
      </c>
      <c r="F88" s="112"/>
      <c r="G88" s="9"/>
    </row>
    <row r="89" spans="1:7" ht="16.5" thickBot="1" thickTop="1">
      <c r="A89" s="314"/>
      <c r="B89" s="110"/>
      <c r="C89" s="314"/>
      <c r="D89" s="110"/>
      <c r="E89" s="81"/>
      <c r="F89" s="112"/>
      <c r="G89" s="9"/>
    </row>
    <row r="90" spans="1:7" ht="15.75" thickBot="1">
      <c r="A90" s="277" t="s">
        <v>9</v>
      </c>
      <c r="B90" s="137" t="s">
        <v>3</v>
      </c>
      <c r="C90" s="137" t="s">
        <v>6</v>
      </c>
      <c r="D90" s="137" t="s">
        <v>7</v>
      </c>
      <c r="E90" s="87" t="s">
        <v>8</v>
      </c>
      <c r="F90" s="116" t="s">
        <v>10</v>
      </c>
      <c r="G90" s="11"/>
    </row>
    <row r="91" spans="1:7" ht="15">
      <c r="A91" s="117"/>
      <c r="B91" s="118"/>
      <c r="C91" s="120"/>
      <c r="D91" s="120"/>
      <c r="E91" s="90"/>
      <c r="F91" s="122">
        <v>50</v>
      </c>
      <c r="G91" s="9"/>
    </row>
    <row r="92" spans="1:6" ht="15">
      <c r="A92" s="124"/>
      <c r="B92" s="123"/>
      <c r="C92" s="124"/>
      <c r="D92" s="124"/>
      <c r="E92" s="85"/>
      <c r="F92" s="293"/>
    </row>
    <row r="93" spans="1:6" ht="15.75" thickBot="1">
      <c r="A93" s="314"/>
      <c r="B93" s="110"/>
      <c r="C93" s="314"/>
      <c r="D93" s="110"/>
      <c r="E93" s="81"/>
      <c r="F93" s="112"/>
    </row>
    <row r="94" spans="1:6" ht="16.5" thickBot="1" thickTop="1">
      <c r="A94" s="341" t="s">
        <v>2</v>
      </c>
      <c r="B94" s="403" t="s">
        <v>72</v>
      </c>
      <c r="C94" s="402"/>
      <c r="D94" s="341" t="s">
        <v>18</v>
      </c>
      <c r="E94" s="342" t="s">
        <v>79</v>
      </c>
      <c r="F94" s="112"/>
    </row>
    <row r="95" spans="1:6" ht="16.5" thickBot="1" thickTop="1">
      <c r="A95" s="314"/>
      <c r="B95" s="110"/>
      <c r="C95" s="314"/>
      <c r="D95" s="110"/>
      <c r="E95" s="81"/>
      <c r="F95" s="112"/>
    </row>
    <row r="96" spans="1:6" ht="15.75" thickBot="1">
      <c r="A96" s="137" t="s">
        <v>9</v>
      </c>
      <c r="B96" s="137" t="s">
        <v>3</v>
      </c>
      <c r="C96" s="137" t="s">
        <v>6</v>
      </c>
      <c r="D96" s="137" t="s">
        <v>7</v>
      </c>
      <c r="E96" s="87" t="s">
        <v>8</v>
      </c>
      <c r="F96" s="116" t="s">
        <v>10</v>
      </c>
    </row>
    <row r="97" spans="1:6" ht="15">
      <c r="A97" s="120" t="s">
        <v>1</v>
      </c>
      <c r="B97" s="121" t="s">
        <v>110</v>
      </c>
      <c r="C97" s="120" t="s">
        <v>94</v>
      </c>
      <c r="D97" s="120">
        <v>84</v>
      </c>
      <c r="E97" s="90" t="s">
        <v>477</v>
      </c>
      <c r="F97" s="122">
        <v>50</v>
      </c>
    </row>
    <row r="98" spans="1:6" ht="15">
      <c r="A98" s="124"/>
      <c r="B98" s="123"/>
      <c r="C98" s="124"/>
      <c r="D98" s="124"/>
      <c r="E98" s="85"/>
      <c r="F98" s="293"/>
    </row>
    <row r="99" spans="1:6" ht="15">
      <c r="A99" s="124"/>
      <c r="F99" s="293"/>
    </row>
    <row r="100" spans="1:6" ht="15.75" thickBot="1">
      <c r="A100" s="125"/>
      <c r="B100" s="126"/>
      <c r="C100" s="125"/>
      <c r="D100" s="126"/>
      <c r="E100" s="84"/>
      <c r="F100" s="127"/>
    </row>
    <row r="101" spans="1:6" ht="15.75" thickTop="1">
      <c r="A101" s="123"/>
      <c r="B101" s="124"/>
      <c r="C101" s="123"/>
      <c r="D101" s="124"/>
      <c r="E101" s="85"/>
      <c r="F101" s="128"/>
    </row>
    <row r="102" spans="1:7" ht="15">
      <c r="A102" s="314"/>
      <c r="B102" s="110"/>
      <c r="C102" s="314"/>
      <c r="D102" s="110"/>
      <c r="E102" s="81"/>
      <c r="F102" s="112"/>
      <c r="G102" s="9"/>
    </row>
    <row r="103" spans="1:7" ht="15.75" thickBot="1">
      <c r="A103" s="314"/>
      <c r="B103" s="110"/>
      <c r="C103" s="314"/>
      <c r="D103" s="110"/>
      <c r="E103" s="81"/>
      <c r="F103" s="112"/>
      <c r="G103" s="9"/>
    </row>
    <row r="104" spans="1:7" ht="16.5" thickBot="1" thickTop="1">
      <c r="A104" s="337" t="s">
        <v>2</v>
      </c>
      <c r="B104" s="401" t="s">
        <v>19</v>
      </c>
      <c r="C104" s="402"/>
      <c r="D104" s="337" t="s">
        <v>20</v>
      </c>
      <c r="E104" s="338" t="s">
        <v>36</v>
      </c>
      <c r="F104" s="112"/>
      <c r="G104" s="18"/>
    </row>
    <row r="105" spans="1:6" ht="16.5" thickBot="1" thickTop="1">
      <c r="A105" s="314"/>
      <c r="B105" s="110"/>
      <c r="C105" s="314"/>
      <c r="D105" s="110"/>
      <c r="E105" s="81"/>
      <c r="F105" s="112"/>
    </row>
    <row r="106" spans="1:6" ht="15.75" thickBot="1">
      <c r="A106" s="115" t="s">
        <v>9</v>
      </c>
      <c r="B106" s="115" t="s">
        <v>3</v>
      </c>
      <c r="C106" s="115" t="s">
        <v>6</v>
      </c>
      <c r="D106" s="115" t="s">
        <v>7</v>
      </c>
      <c r="E106" s="83" t="s">
        <v>8</v>
      </c>
      <c r="F106" s="116" t="s">
        <v>10</v>
      </c>
    </row>
    <row r="107" spans="1:6" ht="15">
      <c r="A107" s="117" t="s">
        <v>1</v>
      </c>
      <c r="B107" s="121" t="s">
        <v>253</v>
      </c>
      <c r="C107" s="120" t="s">
        <v>408</v>
      </c>
      <c r="D107" s="120">
        <v>115</v>
      </c>
      <c r="E107" s="90" t="s">
        <v>487</v>
      </c>
      <c r="F107" s="119">
        <v>50</v>
      </c>
    </row>
    <row r="108" spans="1:6" ht="15">
      <c r="A108" s="120" t="s">
        <v>11</v>
      </c>
      <c r="B108" s="121" t="s">
        <v>118</v>
      </c>
      <c r="C108" s="120" t="s">
        <v>22</v>
      </c>
      <c r="D108" s="120">
        <v>78</v>
      </c>
      <c r="E108" s="90" t="s">
        <v>485</v>
      </c>
      <c r="F108" s="122">
        <v>45</v>
      </c>
    </row>
    <row r="109" spans="1:6" ht="15">
      <c r="A109" s="120" t="s">
        <v>15</v>
      </c>
      <c r="B109" s="121" t="s">
        <v>119</v>
      </c>
      <c r="C109" s="120" t="s">
        <v>23</v>
      </c>
      <c r="D109" s="120">
        <v>61</v>
      </c>
      <c r="E109" s="90" t="s">
        <v>486</v>
      </c>
      <c r="F109" s="122">
        <v>42</v>
      </c>
    </row>
    <row r="110" spans="1:6" ht="15">
      <c r="A110" s="120" t="s">
        <v>16</v>
      </c>
      <c r="B110" s="121" t="s">
        <v>121</v>
      </c>
      <c r="C110" s="120" t="s">
        <v>88</v>
      </c>
      <c r="D110" s="120">
        <v>96</v>
      </c>
      <c r="E110" s="90" t="s">
        <v>484</v>
      </c>
      <c r="F110" s="122">
        <v>40</v>
      </c>
    </row>
    <row r="111" spans="1:6" ht="15">
      <c r="A111" s="120" t="s">
        <v>17</v>
      </c>
      <c r="B111" s="121" t="s">
        <v>324</v>
      </c>
      <c r="C111" s="120" t="s">
        <v>410</v>
      </c>
      <c r="D111" s="120">
        <v>93</v>
      </c>
      <c r="E111" s="90" t="s">
        <v>479</v>
      </c>
      <c r="F111" s="122">
        <v>39</v>
      </c>
    </row>
    <row r="112" spans="1:6" ht="15">
      <c r="A112" s="120" t="s">
        <v>46</v>
      </c>
      <c r="B112" s="121" t="s">
        <v>197</v>
      </c>
      <c r="C112" s="120" t="s">
        <v>198</v>
      </c>
      <c r="D112" s="120">
        <v>69</v>
      </c>
      <c r="E112" s="90" t="s">
        <v>483</v>
      </c>
      <c r="F112" s="122">
        <v>38</v>
      </c>
    </row>
    <row r="113" spans="1:6" ht="15">
      <c r="A113" s="120" t="s">
        <v>47</v>
      </c>
      <c r="B113" s="121" t="s">
        <v>261</v>
      </c>
      <c r="C113" s="120" t="s">
        <v>262</v>
      </c>
      <c r="D113" s="120">
        <v>63</v>
      </c>
      <c r="E113" s="90" t="s">
        <v>480</v>
      </c>
      <c r="F113" s="122">
        <v>37</v>
      </c>
    </row>
    <row r="114" spans="1:6" ht="15">
      <c r="A114" s="120" t="s">
        <v>43</v>
      </c>
      <c r="B114" s="121" t="s">
        <v>120</v>
      </c>
      <c r="C114" s="120" t="s">
        <v>24</v>
      </c>
      <c r="D114" s="120">
        <v>65</v>
      </c>
      <c r="E114" s="90" t="s">
        <v>482</v>
      </c>
      <c r="F114" s="122">
        <v>36</v>
      </c>
    </row>
    <row r="115" spans="1:6" ht="15">
      <c r="A115" s="120" t="s">
        <v>44</v>
      </c>
      <c r="B115" s="121" t="s">
        <v>194</v>
      </c>
      <c r="C115" s="120" t="s">
        <v>195</v>
      </c>
      <c r="D115" s="120">
        <v>7</v>
      </c>
      <c r="E115" s="90" t="s">
        <v>481</v>
      </c>
      <c r="F115" s="122">
        <v>35</v>
      </c>
    </row>
    <row r="117" ht="15.75" thickBot="1"/>
    <row r="118" spans="1:6" ht="16.5" thickBot="1" thickTop="1">
      <c r="A118" s="337" t="s">
        <v>2</v>
      </c>
      <c r="B118" s="339" t="s">
        <v>19</v>
      </c>
      <c r="C118" s="343"/>
      <c r="D118" s="337" t="s">
        <v>20</v>
      </c>
      <c r="E118" s="338" t="s">
        <v>37</v>
      </c>
      <c r="F118" s="112"/>
    </row>
    <row r="119" spans="1:6" ht="16.5" thickBot="1" thickTop="1">
      <c r="A119" s="314"/>
      <c r="F119" s="112"/>
    </row>
    <row r="120" spans="1:6" ht="15.75" thickBot="1">
      <c r="A120" s="115" t="s">
        <v>9</v>
      </c>
      <c r="B120" s="115" t="s">
        <v>3</v>
      </c>
      <c r="C120" s="115" t="s">
        <v>6</v>
      </c>
      <c r="D120" s="115" t="s">
        <v>7</v>
      </c>
      <c r="E120" s="83" t="s">
        <v>8</v>
      </c>
      <c r="F120" s="116" t="s">
        <v>10</v>
      </c>
    </row>
    <row r="121" spans="1:6" ht="15">
      <c r="A121" s="117" t="s">
        <v>1</v>
      </c>
      <c r="B121" s="121" t="s">
        <v>327</v>
      </c>
      <c r="C121" s="120" t="s">
        <v>326</v>
      </c>
      <c r="D121" s="120">
        <v>104</v>
      </c>
      <c r="E121" s="90" t="s">
        <v>478</v>
      </c>
      <c r="F121" s="119">
        <v>50</v>
      </c>
    </row>
    <row r="122" spans="1:6" ht="15">
      <c r="A122" s="124"/>
      <c r="B122" s="123"/>
      <c r="C122" s="124"/>
      <c r="D122" s="124"/>
      <c r="E122" s="85"/>
      <c r="F122" s="293"/>
    </row>
    <row r="123" spans="1:6" ht="15">
      <c r="A123" s="124"/>
      <c r="B123" s="123"/>
      <c r="C123" s="124"/>
      <c r="D123" s="124"/>
      <c r="E123" s="85"/>
      <c r="F123" s="293"/>
    </row>
    <row r="124" spans="1:6" ht="15.75" thickBot="1">
      <c r="A124" s="125"/>
      <c r="B124" s="126"/>
      <c r="C124" s="125"/>
      <c r="D124" s="126"/>
      <c r="E124" s="84"/>
      <c r="F124" s="127"/>
    </row>
    <row r="125" spans="1:6" ht="15.75" thickTop="1">
      <c r="A125" s="123"/>
      <c r="B125" s="124"/>
      <c r="C125" s="123"/>
      <c r="D125" s="124"/>
      <c r="E125" s="85"/>
      <c r="F125" s="128"/>
    </row>
    <row r="126" spans="1:6" ht="15">
      <c r="A126" s="314"/>
      <c r="B126" s="110"/>
      <c r="C126" s="314"/>
      <c r="D126" s="110"/>
      <c r="E126" s="81"/>
      <c r="F126" s="112"/>
    </row>
    <row r="127" spans="1:6" ht="15.75" thickBot="1">
      <c r="A127" s="314"/>
      <c r="B127" s="110"/>
      <c r="C127" s="314"/>
      <c r="D127" s="110"/>
      <c r="E127" s="81"/>
      <c r="F127" s="112"/>
    </row>
    <row r="128" spans="1:6" ht="16.5" thickBot="1" thickTop="1">
      <c r="A128" s="337" t="s">
        <v>2</v>
      </c>
      <c r="B128" s="339" t="s">
        <v>25</v>
      </c>
      <c r="C128" s="343"/>
      <c r="D128" s="337" t="s">
        <v>18</v>
      </c>
      <c r="E128" s="338" t="s">
        <v>36</v>
      </c>
      <c r="F128" s="112"/>
    </row>
    <row r="129" spans="1:6" ht="16.5" thickBot="1" thickTop="1">
      <c r="A129" s="314"/>
      <c r="B129" s="110"/>
      <c r="C129" s="314"/>
      <c r="D129" s="110"/>
      <c r="E129" s="81"/>
      <c r="F129" s="112"/>
    </row>
    <row r="130" spans="1:6" ht="15.75" thickBot="1">
      <c r="A130" s="115" t="s">
        <v>9</v>
      </c>
      <c r="B130" s="115" t="s">
        <v>3</v>
      </c>
      <c r="C130" s="115" t="s">
        <v>6</v>
      </c>
      <c r="D130" s="115" t="s">
        <v>7</v>
      </c>
      <c r="E130" s="83" t="s">
        <v>8</v>
      </c>
      <c r="F130" s="116" t="s">
        <v>10</v>
      </c>
    </row>
    <row r="131" spans="1:6" ht="15">
      <c r="A131" s="117" t="s">
        <v>1</v>
      </c>
      <c r="B131" s="118" t="s">
        <v>202</v>
      </c>
      <c r="C131" s="117" t="s">
        <v>203</v>
      </c>
      <c r="D131" s="117">
        <v>85</v>
      </c>
      <c r="E131" s="90" t="s">
        <v>488</v>
      </c>
      <c r="F131" s="119">
        <v>50</v>
      </c>
    </row>
    <row r="132" spans="1:6" ht="15">
      <c r="A132" s="110"/>
      <c r="B132" s="123"/>
      <c r="C132" s="110"/>
      <c r="D132" s="124"/>
      <c r="E132" s="81"/>
      <c r="F132" s="293"/>
    </row>
    <row r="133" spans="1:6" ht="15.75" thickBot="1">
      <c r="A133" s="314"/>
      <c r="B133" s="110"/>
      <c r="C133" s="314"/>
      <c r="D133" s="110"/>
      <c r="E133" s="81"/>
      <c r="F133" s="112"/>
    </row>
    <row r="134" spans="1:6" ht="16.5" thickBot="1" thickTop="1">
      <c r="A134" s="337" t="s">
        <v>2</v>
      </c>
      <c r="B134" s="339" t="s">
        <v>25</v>
      </c>
      <c r="C134" s="343"/>
      <c r="D134" s="337" t="s">
        <v>18</v>
      </c>
      <c r="E134" s="338" t="s">
        <v>37</v>
      </c>
      <c r="F134" s="112"/>
    </row>
    <row r="135" spans="1:6" ht="16.5" thickBot="1" thickTop="1">
      <c r="A135" s="314"/>
      <c r="B135" s="110"/>
      <c r="C135" s="314"/>
      <c r="D135" s="110"/>
      <c r="E135" s="81"/>
      <c r="F135" s="112"/>
    </row>
    <row r="136" spans="1:6" ht="15.75" thickBot="1">
      <c r="A136" s="115" t="s">
        <v>9</v>
      </c>
      <c r="B136" s="115" t="s">
        <v>3</v>
      </c>
      <c r="C136" s="115" t="s">
        <v>6</v>
      </c>
      <c r="D136" s="115" t="s">
        <v>7</v>
      </c>
      <c r="E136" s="83" t="s">
        <v>8</v>
      </c>
      <c r="F136" s="116" t="s">
        <v>10</v>
      </c>
    </row>
    <row r="137" spans="1:6" ht="15">
      <c r="A137" s="117" t="s">
        <v>1</v>
      </c>
      <c r="B137" s="139" t="s">
        <v>115</v>
      </c>
      <c r="C137" s="117" t="s">
        <v>26</v>
      </c>
      <c r="D137" s="117">
        <v>102</v>
      </c>
      <c r="E137" s="89" t="s">
        <v>489</v>
      </c>
      <c r="F137" s="140">
        <v>50</v>
      </c>
    </row>
    <row r="138" spans="1:6" ht="15">
      <c r="A138" s="120" t="s">
        <v>11</v>
      </c>
      <c r="B138" s="134" t="s">
        <v>116</v>
      </c>
      <c r="C138" s="120" t="s">
        <v>117</v>
      </c>
      <c r="D138" s="120">
        <v>25</v>
      </c>
      <c r="E138" s="90" t="s">
        <v>490</v>
      </c>
      <c r="F138" s="141">
        <v>45</v>
      </c>
    </row>
    <row r="139" spans="1:6" ht="15">
      <c r="A139" s="314"/>
      <c r="B139" s="124"/>
      <c r="C139" s="123"/>
      <c r="D139" s="124"/>
      <c r="E139" s="85"/>
      <c r="F139" s="128"/>
    </row>
    <row r="140" spans="1:6" ht="15">
      <c r="A140" s="314"/>
      <c r="B140" s="124"/>
      <c r="C140" s="123"/>
      <c r="D140" s="124"/>
      <c r="E140" s="85"/>
      <c r="F140" s="128"/>
    </row>
    <row r="141" spans="1:6" ht="15.75" thickBot="1">
      <c r="A141" s="142"/>
      <c r="B141" s="143"/>
      <c r="C141" s="142"/>
      <c r="D141" s="143"/>
      <c r="E141" s="88"/>
      <c r="F141" s="144"/>
    </row>
    <row r="142" spans="1:6" ht="15.75" thickTop="1">
      <c r="A142" s="123"/>
      <c r="B142" s="124"/>
      <c r="C142" s="123"/>
      <c r="D142" s="124"/>
      <c r="E142" s="85"/>
      <c r="F142" s="128"/>
    </row>
    <row r="143" spans="1:6" ht="15">
      <c r="A143" s="123"/>
      <c r="B143" s="124"/>
      <c r="C143" s="123"/>
      <c r="D143" s="124"/>
      <c r="E143" s="85"/>
      <c r="F143" s="128"/>
    </row>
    <row r="144" spans="1:6" ht="15.75" thickBot="1">
      <c r="A144" s="314"/>
      <c r="B144" s="110"/>
      <c r="C144" s="314"/>
      <c r="D144" s="110"/>
      <c r="E144" s="81"/>
      <c r="F144" s="112"/>
    </row>
    <row r="145" spans="1:6" ht="16.5" thickBot="1">
      <c r="A145" s="145" t="s">
        <v>38</v>
      </c>
      <c r="B145" s="146"/>
      <c r="C145" s="145">
        <f>SUM(C146:C147)</f>
        <v>39</v>
      </c>
      <c r="D145" s="110"/>
      <c r="E145" s="81"/>
      <c r="F145" s="112"/>
    </row>
    <row r="146" spans="1:6" ht="15.75" thickBot="1">
      <c r="A146" s="314"/>
      <c r="B146" s="147" t="s">
        <v>39</v>
      </c>
      <c r="C146" s="148">
        <f>COUNT(F131:F131,F107:F115,F91,F70:F74,F49:F52,F26:F30,F10:F10)</f>
        <v>26</v>
      </c>
      <c r="D146" s="110"/>
      <c r="E146" s="81"/>
      <c r="F146" s="112"/>
    </row>
    <row r="147" spans="1:6" ht="15.75" thickBot="1">
      <c r="A147" s="314"/>
      <c r="B147" s="147" t="s">
        <v>40</v>
      </c>
      <c r="C147" s="148">
        <f>COUNT(F137:F138,F97:F97,F58:F60,F36:F39,F80:F81,F121:F121)</f>
        <v>13</v>
      </c>
      <c r="D147" s="110"/>
      <c r="E147" s="81"/>
      <c r="F147" s="112"/>
    </row>
  </sheetData>
  <sheetProtection password="D80B" sheet="1" selectLockedCells="1"/>
  <mergeCells count="13">
    <mergeCell ref="B67:C67"/>
    <mergeCell ref="B77:C77"/>
    <mergeCell ref="B88:C88"/>
    <mergeCell ref="B94:C94"/>
    <mergeCell ref="B104:C104"/>
    <mergeCell ref="A41:F41"/>
    <mergeCell ref="A42:F42"/>
    <mergeCell ref="A3:F3"/>
    <mergeCell ref="B7:C7"/>
    <mergeCell ref="B13:C13"/>
    <mergeCell ref="B23:C23"/>
    <mergeCell ref="B33:C33"/>
    <mergeCell ref="B46:C46"/>
  </mergeCells>
  <printOptions/>
  <pageMargins left="0.7" right="0.7" top="0.75" bottom="0.75" header="0.3" footer="0.3"/>
  <pageSetup horizontalDpi="600" verticalDpi="600" orientation="portrait" paperSize="9" r:id="rId1"/>
  <headerFooter>
    <oddHeader>&amp;C&amp;F</oddHeader>
    <oddFooter>&amp;CStranica &amp;P</oddFooter>
  </headerFooter>
  <rowBreaks count="3" manualBreakCount="3">
    <brk id="42" max="5" man="1"/>
    <brk id="84" max="5" man="1"/>
    <brk id="12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Brankica</dc:subject>
  <dc:creator>Brankica Škrnjug</dc:creator>
  <cp:keywords/>
  <dc:description/>
  <cp:lastModifiedBy>Markec</cp:lastModifiedBy>
  <cp:lastPrinted>2013-05-29T01:30:32Z</cp:lastPrinted>
  <dcterms:created xsi:type="dcterms:W3CDTF">2011-04-26T18:00:15Z</dcterms:created>
  <dcterms:modified xsi:type="dcterms:W3CDTF">2013-05-31T11:11:49Z</dcterms:modified>
  <cp:category/>
  <cp:version/>
  <cp:contentType/>
  <cp:contentStatus/>
</cp:coreProperties>
</file>